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Графики закон" sheetId="5" r:id="rId1"/>
  </sheets>
  <calcPr calcId="124519"/>
</workbook>
</file>

<file path=xl/calcChain.xml><?xml version="1.0" encoding="utf-8"?>
<calcChain xmlns="http://schemas.openxmlformats.org/spreadsheetml/2006/main">
  <c r="GF5" i="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GF185" l="1"/>
  <c r="GG185" s="1"/>
  <c r="GE184"/>
  <c r="GG184" s="1"/>
  <c r="GD183"/>
  <c r="GG183" s="1"/>
  <c r="GC182"/>
  <c r="GG182" s="1"/>
  <c r="GB181"/>
  <c r="GG181" s="1"/>
  <c r="GA180"/>
  <c r="GG180" s="1"/>
  <c r="FZ179"/>
  <c r="GG179" s="1"/>
  <c r="FY178"/>
  <c r="GG178" s="1"/>
  <c r="FX177"/>
  <c r="GG177" s="1"/>
  <c r="FW176"/>
  <c r="GG176" s="1"/>
  <c r="FV175"/>
  <c r="GG175" s="1"/>
  <c r="FU174"/>
  <c r="GG174" s="1"/>
  <c r="FT173"/>
  <c r="GG173" s="1"/>
  <c r="FS172"/>
  <c r="GG172" s="1"/>
  <c r="FR171"/>
  <c r="GG171" s="1"/>
  <c r="FQ170"/>
  <c r="GG170" s="1"/>
  <c r="FP169"/>
  <c r="GG169" s="1"/>
  <c r="FO168"/>
  <c r="GG168" s="1"/>
  <c r="FN167"/>
  <c r="GG167" s="1"/>
  <c r="FM166"/>
  <c r="GG166" s="1"/>
  <c r="FL165"/>
  <c r="GG165" s="1"/>
  <c r="FK164"/>
  <c r="GG164" s="1"/>
  <c r="FJ163"/>
  <c r="GG163" s="1"/>
  <c r="FI162"/>
  <c r="GG162" s="1"/>
  <c r="FH161"/>
  <c r="GG161" s="1"/>
  <c r="FG160"/>
  <c r="GG160" s="1"/>
  <c r="FF159"/>
  <c r="GG159" s="1"/>
  <c r="FE158"/>
  <c r="GG158" s="1"/>
  <c r="FD157"/>
  <c r="GG157" s="1"/>
  <c r="FC156"/>
  <c r="GG156" s="1"/>
  <c r="FB155"/>
  <c r="GG155" s="1"/>
  <c r="FA154"/>
  <c r="GG154" s="1"/>
  <c r="EZ153"/>
  <c r="GG153" s="1"/>
  <c r="EY152"/>
  <c r="GG152" s="1"/>
  <c r="EX151"/>
  <c r="GG151" s="1"/>
  <c r="EW150"/>
  <c r="GG150" s="1"/>
  <c r="EV149"/>
  <c r="GG149" s="1"/>
  <c r="EU148"/>
  <c r="GG148" s="1"/>
  <c r="ET147"/>
  <c r="GG147" s="1"/>
  <c r="ES146"/>
  <c r="GG146" s="1"/>
  <c r="ER145"/>
  <c r="GG145" s="1"/>
  <c r="EQ144"/>
  <c r="GG144" s="1"/>
  <c r="EP143"/>
  <c r="GG143" s="1"/>
  <c r="EO142"/>
  <c r="GG142" s="1"/>
  <c r="EN141"/>
  <c r="GG141" s="1"/>
  <c r="EM140"/>
  <c r="GG140" s="1"/>
  <c r="EL139"/>
  <c r="GG139" s="1"/>
  <c r="EK138"/>
  <c r="GG138" s="1"/>
  <c r="EJ137"/>
  <c r="GG137" s="1"/>
  <c r="EI136"/>
  <c r="GG136" s="1"/>
  <c r="EH135"/>
  <c r="GG135" s="1"/>
  <c r="EG134"/>
  <c r="GG134" s="1"/>
  <c r="EF133"/>
  <c r="GG133" s="1"/>
  <c r="EE132"/>
  <c r="GG132" s="1"/>
  <c r="ED131"/>
  <c r="GG131" s="1"/>
  <c r="EC130"/>
  <c r="GG130" s="1"/>
  <c r="EB129"/>
  <c r="GG129" s="1"/>
  <c r="EA128"/>
  <c r="GG128" s="1"/>
  <c r="DZ127"/>
  <c r="GG127" s="1"/>
  <c r="DY126"/>
  <c r="GG126" s="1"/>
  <c r="DX125"/>
  <c r="GG125" s="1"/>
  <c r="DW124"/>
  <c r="GG124" s="1"/>
  <c r="DV123"/>
  <c r="GG123" s="1"/>
  <c r="DU122"/>
  <c r="GG122" s="1"/>
  <c r="DT121"/>
  <c r="GG121" s="1"/>
  <c r="DS120"/>
  <c r="GG120" s="1"/>
  <c r="DR119"/>
  <c r="GG119" s="1"/>
  <c r="DQ118"/>
  <c r="GG118" s="1"/>
  <c r="DP117"/>
  <c r="GG117" s="1"/>
  <c r="DO116"/>
  <c r="GG116" s="1"/>
  <c r="DN115"/>
  <c r="GG115" s="1"/>
  <c r="DM114"/>
  <c r="GG114" s="1"/>
  <c r="DL113"/>
  <c r="GG113" s="1"/>
  <c r="DK112"/>
  <c r="GG112" s="1"/>
  <c r="DJ111"/>
  <c r="GG111" s="1"/>
  <c r="DI110"/>
  <c r="GG110" s="1"/>
  <c r="DH109"/>
  <c r="GG109" s="1"/>
  <c r="DG108"/>
  <c r="GG108" s="1"/>
  <c r="DF107"/>
  <c r="GG107" s="1"/>
  <c r="DE106"/>
  <c r="GG106" s="1"/>
  <c r="DD105"/>
  <c r="GG105" s="1"/>
  <c r="DC104"/>
  <c r="GG104" s="1"/>
  <c r="DB103"/>
  <c r="GG103" s="1"/>
  <c r="DA102"/>
  <c r="GG102" s="1"/>
  <c r="CZ101"/>
  <c r="GG101" s="1"/>
  <c r="CY100"/>
  <c r="GG100" s="1"/>
  <c r="CX99"/>
  <c r="GG99" s="1"/>
  <c r="CW98"/>
  <c r="GG98" s="1"/>
  <c r="CV97"/>
  <c r="GG97" s="1"/>
  <c r="CU96"/>
  <c r="GG96" s="1"/>
  <c r="CT95"/>
  <c r="GG95" s="1"/>
  <c r="CS94"/>
  <c r="GG94" s="1"/>
  <c r="CR93"/>
  <c r="GG93" s="1"/>
  <c r="CQ92"/>
  <c r="GG92" s="1"/>
  <c r="CP91"/>
  <c r="GG91" s="1"/>
  <c r="CO90"/>
  <c r="GG90" s="1"/>
  <c r="CN89"/>
  <c r="GG89" s="1"/>
  <c r="CM88"/>
  <c r="GG88" s="1"/>
  <c r="CL87"/>
  <c r="GG87" s="1"/>
  <c r="CK86"/>
  <c r="GG86" s="1"/>
  <c r="CJ85"/>
  <c r="GG85" s="1"/>
  <c r="CI84"/>
  <c r="GG84" s="1"/>
  <c r="CH83"/>
  <c r="GG83" s="1"/>
  <c r="CG82"/>
  <c r="GG82" s="1"/>
  <c r="CF81"/>
  <c r="GG81" s="1"/>
  <c r="CE80"/>
  <c r="GG80" s="1"/>
  <c r="CD79"/>
  <c r="GG79" s="1"/>
  <c r="CC78"/>
  <c r="GG78" s="1"/>
  <c r="CB77"/>
  <c r="GG77" s="1"/>
  <c r="CA76"/>
  <c r="GG76" s="1"/>
  <c r="BZ75"/>
  <c r="GG75" s="1"/>
  <c r="BY74"/>
  <c r="GG74" s="1"/>
  <c r="BX73"/>
  <c r="GG73" s="1"/>
  <c r="BW72"/>
  <c r="GG72" s="1"/>
  <c r="BV71"/>
  <c r="GG71" s="1"/>
  <c r="BU70"/>
  <c r="GG70" s="1"/>
  <c r="BT69"/>
  <c r="GG69" s="1"/>
  <c r="BS68"/>
  <c r="GG68" s="1"/>
  <c r="BR67"/>
  <c r="GG67" s="1"/>
  <c r="BQ66"/>
  <c r="GG66" s="1"/>
  <c r="BP65"/>
  <c r="GG65" s="1"/>
  <c r="BO64"/>
  <c r="GG64" s="1"/>
  <c r="BN63"/>
  <c r="GG63" s="1"/>
  <c r="BM62"/>
  <c r="GG62" s="1"/>
  <c r="BL61"/>
  <c r="GG61" s="1"/>
  <c r="BK60"/>
  <c r="GG60" s="1"/>
  <c r="BJ59"/>
  <c r="GG59" s="1"/>
  <c r="BI58"/>
  <c r="GG58" s="1"/>
  <c r="BH57"/>
  <c r="GG57" s="1"/>
  <c r="BG56"/>
  <c r="GG56" s="1"/>
  <c r="BF55"/>
  <c r="GG55" s="1"/>
  <c r="BE54"/>
  <c r="GG54" s="1"/>
  <c r="BD53"/>
  <c r="GG53" s="1"/>
  <c r="BC52"/>
  <c r="GG52" s="1"/>
  <c r="BB51"/>
  <c r="GG51" s="1"/>
  <c r="BA50"/>
  <c r="GG50" s="1"/>
  <c r="AZ49"/>
  <c r="GG49" s="1"/>
  <c r="AY48"/>
  <c r="GG48" s="1"/>
  <c r="AX47"/>
  <c r="GG47" s="1"/>
  <c r="AW46"/>
  <c r="GG46" s="1"/>
  <c r="AV45"/>
  <c r="GG45" s="1"/>
  <c r="AU44"/>
  <c r="GG44" s="1"/>
  <c r="AT43"/>
  <c r="GG43" s="1"/>
  <c r="AS42"/>
  <c r="GG42" s="1"/>
  <c r="AR41"/>
  <c r="GG41" s="1"/>
  <c r="AQ40"/>
  <c r="GG40" s="1"/>
  <c r="AP39"/>
  <c r="GG39" s="1"/>
  <c r="AO38"/>
  <c r="GG38" s="1"/>
  <c r="AN37"/>
  <c r="GG37" s="1"/>
  <c r="AM36"/>
  <c r="GG36" s="1"/>
  <c r="AL35"/>
  <c r="GG35" s="1"/>
  <c r="AK34"/>
  <c r="GG34" s="1"/>
  <c r="AJ33"/>
  <c r="GG33" s="1"/>
  <c r="AI32"/>
  <c r="GG32" s="1"/>
  <c r="AH31"/>
  <c r="GG31" s="1"/>
  <c r="AG30"/>
  <c r="GG30" s="1"/>
  <c r="AF29"/>
  <c r="GG29" s="1"/>
  <c r="AE28"/>
  <c r="GG28" s="1"/>
  <c r="AD27"/>
  <c r="GG27" s="1"/>
  <c r="AC26"/>
  <c r="GG26" s="1"/>
  <c r="AB25"/>
  <c r="GG25" s="1"/>
  <c r="AA24"/>
  <c r="GG24" s="1"/>
  <c r="Z23"/>
  <c r="GG23" s="1"/>
  <c r="Y22"/>
  <c r="GG22" s="1"/>
  <c r="X21"/>
  <c r="GG21" s="1"/>
  <c r="W20"/>
  <c r="GG20" s="1"/>
  <c r="V19"/>
  <c r="GG19" s="1"/>
  <c r="U18"/>
  <c r="GG18" s="1"/>
  <c r="T17"/>
  <c r="GG17" s="1"/>
  <c r="S16"/>
  <c r="GG16" s="1"/>
  <c r="R15"/>
  <c r="GG15" s="1"/>
  <c r="Q14"/>
  <c r="GG14" s="1"/>
  <c r="P13"/>
  <c r="GG13" s="1"/>
  <c r="O12"/>
  <c r="GG12" s="1"/>
  <c r="N11"/>
  <c r="GG11" s="1"/>
  <c r="M10"/>
  <c r="GG10" s="1"/>
  <c r="L9"/>
  <c r="GG9" s="1"/>
  <c r="K8"/>
  <c r="GG8" s="1"/>
  <c r="J7"/>
  <c r="GG7" s="1"/>
  <c r="I6"/>
  <c r="GG6" s="1"/>
  <c r="F185"/>
  <c r="E185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F27"/>
  <c r="E27" s="1"/>
  <c r="F28"/>
  <c r="E28" s="1"/>
  <c r="F29"/>
  <c r="E29" s="1"/>
  <c r="F30"/>
  <c r="E30" s="1"/>
  <c r="F31"/>
  <c r="E31" s="1"/>
  <c r="F32"/>
  <c r="E32" s="1"/>
  <c r="F33"/>
  <c r="E33" s="1"/>
  <c r="F34"/>
  <c r="E34" s="1"/>
  <c r="F35"/>
  <c r="E35" s="1"/>
  <c r="F36"/>
  <c r="E36" s="1"/>
  <c r="F37"/>
  <c r="E37" s="1"/>
  <c r="F38"/>
  <c r="E38" s="1"/>
  <c r="F39"/>
  <c r="E39" s="1"/>
  <c r="F40"/>
  <c r="E40" s="1"/>
  <c r="F41"/>
  <c r="E41" s="1"/>
  <c r="F42"/>
  <c r="E42" s="1"/>
  <c r="F43"/>
  <c r="E43" s="1"/>
  <c r="F44"/>
  <c r="E44" s="1"/>
  <c r="F45"/>
  <c r="E45" s="1"/>
  <c r="F46"/>
  <c r="E46" s="1"/>
  <c r="F47"/>
  <c r="E47" s="1"/>
  <c r="F48"/>
  <c r="E48" s="1"/>
  <c r="F49"/>
  <c r="E49" s="1"/>
  <c r="F50"/>
  <c r="E50" s="1"/>
  <c r="F51"/>
  <c r="E51" s="1"/>
  <c r="F52"/>
  <c r="E52" s="1"/>
  <c r="F53"/>
  <c r="E53" s="1"/>
  <c r="F54"/>
  <c r="E54" s="1"/>
  <c r="F55"/>
  <c r="E55" s="1"/>
  <c r="F56"/>
  <c r="E56" s="1"/>
  <c r="F57"/>
  <c r="E57" s="1"/>
  <c r="F58"/>
  <c r="E58" s="1"/>
  <c r="F59"/>
  <c r="E59" s="1"/>
  <c r="F60"/>
  <c r="E60" s="1"/>
  <c r="F61"/>
  <c r="E61" s="1"/>
  <c r="F62"/>
  <c r="E62" s="1"/>
  <c r="F63"/>
  <c r="E63" s="1"/>
  <c r="F64"/>
  <c r="E64" s="1"/>
  <c r="F65"/>
  <c r="E65" s="1"/>
  <c r="F66"/>
  <c r="E66" s="1"/>
  <c r="F67"/>
  <c r="E67" s="1"/>
  <c r="F68"/>
  <c r="E68" s="1"/>
  <c r="F69"/>
  <c r="E69" s="1"/>
  <c r="F70"/>
  <c r="E70" s="1"/>
  <c r="F71"/>
  <c r="E71" s="1"/>
  <c r="F72"/>
  <c r="E72" s="1"/>
  <c r="F73"/>
  <c r="E73" s="1"/>
  <c r="F74"/>
  <c r="E74" s="1"/>
  <c r="F75"/>
  <c r="E75" s="1"/>
  <c r="F76"/>
  <c r="E76" s="1"/>
  <c r="F77"/>
  <c r="E77" s="1"/>
  <c r="F78"/>
  <c r="E78" s="1"/>
  <c r="F79"/>
  <c r="E79" s="1"/>
  <c r="F80"/>
  <c r="E80" s="1"/>
  <c r="F81"/>
  <c r="E81" s="1"/>
  <c r="F82"/>
  <c r="E82" s="1"/>
  <c r="F83"/>
  <c r="E83" s="1"/>
  <c r="F84"/>
  <c r="E84" s="1"/>
  <c r="F85"/>
  <c r="E85" s="1"/>
  <c r="F86"/>
  <c r="E86" s="1"/>
  <c r="F87"/>
  <c r="E87" s="1"/>
  <c r="F88"/>
  <c r="E88" s="1"/>
  <c r="F89"/>
  <c r="E89" s="1"/>
  <c r="F90"/>
  <c r="E90" s="1"/>
  <c r="F91"/>
  <c r="E91" s="1"/>
  <c r="F92"/>
  <c r="E92" s="1"/>
  <c r="F93"/>
  <c r="E93" s="1"/>
  <c r="F94"/>
  <c r="E94" s="1"/>
  <c r="F95"/>
  <c r="E95" s="1"/>
  <c r="F96"/>
  <c r="E96" s="1"/>
  <c r="F97"/>
  <c r="E97" s="1"/>
  <c r="F98"/>
  <c r="E98" s="1"/>
  <c r="F99"/>
  <c r="E99" s="1"/>
  <c r="F100"/>
  <c r="E100" s="1"/>
  <c r="F101"/>
  <c r="E101" s="1"/>
  <c r="F102"/>
  <c r="E102" s="1"/>
  <c r="F103"/>
  <c r="E103" s="1"/>
  <c r="F104"/>
  <c r="E104" s="1"/>
  <c r="F105"/>
  <c r="E105" s="1"/>
  <c r="F106"/>
  <c r="E106" s="1"/>
  <c r="F107"/>
  <c r="E107" s="1"/>
  <c r="F108"/>
  <c r="E108" s="1"/>
  <c r="F109"/>
  <c r="E109" s="1"/>
  <c r="F110"/>
  <c r="E110" s="1"/>
  <c r="F111"/>
  <c r="E111" s="1"/>
  <c r="F112"/>
  <c r="E112" s="1"/>
  <c r="F113"/>
  <c r="E113" s="1"/>
  <c r="F114"/>
  <c r="E114" s="1"/>
  <c r="F115"/>
  <c r="E115" s="1"/>
  <c r="F116"/>
  <c r="E116" s="1"/>
  <c r="F117"/>
  <c r="E117" s="1"/>
  <c r="F118"/>
  <c r="E118" s="1"/>
  <c r="F119"/>
  <c r="E119" s="1"/>
  <c r="F120"/>
  <c r="E120" s="1"/>
  <c r="F121"/>
  <c r="E121" s="1"/>
  <c r="F122"/>
  <c r="E122" s="1"/>
  <c r="F123"/>
  <c r="E123" s="1"/>
  <c r="F124"/>
  <c r="E124" s="1"/>
  <c r="F125"/>
  <c r="E125" s="1"/>
  <c r="F126"/>
  <c r="E126" s="1"/>
  <c r="F127"/>
  <c r="E127" s="1"/>
  <c r="F128"/>
  <c r="E128" s="1"/>
  <c r="F129"/>
  <c r="E129" s="1"/>
  <c r="F130"/>
  <c r="E130" s="1"/>
  <c r="F131"/>
  <c r="E131" s="1"/>
  <c r="F132"/>
  <c r="E132" s="1"/>
  <c r="F133"/>
  <c r="E133" s="1"/>
  <c r="F134"/>
  <c r="E134" s="1"/>
  <c r="F135"/>
  <c r="E135" s="1"/>
  <c r="F136"/>
  <c r="E136" s="1"/>
  <c r="F137"/>
  <c r="E137" s="1"/>
  <c r="F138"/>
  <c r="E138" s="1"/>
  <c r="F139"/>
  <c r="E139" s="1"/>
  <c r="F140"/>
  <c r="E140" s="1"/>
  <c r="F141"/>
  <c r="E141" s="1"/>
  <c r="F142"/>
  <c r="E142" s="1"/>
  <c r="F143"/>
  <c r="E143" s="1"/>
  <c r="F144"/>
  <c r="E144" s="1"/>
  <c r="F145"/>
  <c r="E145" s="1"/>
  <c r="F146"/>
  <c r="E146" s="1"/>
  <c r="F147"/>
  <c r="E147" s="1"/>
  <c r="F148"/>
  <c r="E148" s="1"/>
  <c r="F149"/>
  <c r="E149" s="1"/>
  <c r="F150"/>
  <c r="E150" s="1"/>
  <c r="F151"/>
  <c r="E151" s="1"/>
  <c r="F152"/>
  <c r="E152" s="1"/>
  <c r="F153"/>
  <c r="E153" s="1"/>
  <c r="F154"/>
  <c r="E154" s="1"/>
  <c r="F155"/>
  <c r="E155" s="1"/>
  <c r="F156"/>
  <c r="E156" s="1"/>
  <c r="F157"/>
  <c r="E157" s="1"/>
  <c r="F158"/>
  <c r="E158" s="1"/>
  <c r="F159"/>
  <c r="E159" s="1"/>
  <c r="F160"/>
  <c r="E160" s="1"/>
  <c r="F161"/>
  <c r="E161" s="1"/>
  <c r="F162"/>
  <c r="E162" s="1"/>
  <c r="F163"/>
  <c r="E163" s="1"/>
  <c r="F164"/>
  <c r="E164" s="1"/>
  <c r="F165"/>
  <c r="E165" s="1"/>
  <c r="F166"/>
  <c r="E166" s="1"/>
  <c r="F167"/>
  <c r="E167" s="1"/>
  <c r="F168"/>
  <c r="E168" s="1"/>
  <c r="F169"/>
  <c r="E169" s="1"/>
  <c r="F170"/>
  <c r="E170" s="1"/>
  <c r="F171"/>
  <c r="E171" s="1"/>
  <c r="F172"/>
  <c r="E172" s="1"/>
  <c r="F173"/>
  <c r="E173" s="1"/>
  <c r="F174"/>
  <c r="E174" s="1"/>
  <c r="F175"/>
  <c r="E175" s="1"/>
  <c r="F176"/>
  <c r="E176" s="1"/>
  <c r="F177"/>
  <c r="E177" s="1"/>
  <c r="F178"/>
  <c r="E178" s="1"/>
  <c r="F179"/>
  <c r="E179" s="1"/>
  <c r="F180"/>
  <c r="E180" s="1"/>
  <c r="F181"/>
  <c r="E181" s="1"/>
  <c r="F182"/>
  <c r="E182" s="1"/>
  <c r="F183"/>
  <c r="E183" s="1"/>
  <c r="F184"/>
  <c r="E184" s="1"/>
  <c r="E6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6"/>
  <c r="C185"/>
  <c r="B185"/>
  <c r="B184"/>
  <c r="C184" s="1"/>
  <c r="C183"/>
  <c r="B183"/>
  <c r="B182"/>
  <c r="C182" s="1"/>
  <c r="C181"/>
  <c r="B181"/>
  <c r="B180"/>
  <c r="C180" s="1"/>
  <c r="C179"/>
  <c r="B179"/>
  <c r="B178"/>
  <c r="C178" s="1"/>
  <c r="C177"/>
  <c r="B177"/>
  <c r="B176"/>
  <c r="C176" s="1"/>
  <c r="C175"/>
  <c r="B175"/>
  <c r="B174"/>
  <c r="C174" s="1"/>
  <c r="C173"/>
  <c r="B173"/>
  <c r="B172"/>
  <c r="C172" s="1"/>
  <c r="C171"/>
  <c r="B171"/>
  <c r="B170"/>
  <c r="C170" s="1"/>
  <c r="C169"/>
  <c r="B169"/>
  <c r="B168"/>
  <c r="C168" s="1"/>
  <c r="C167"/>
  <c r="B167"/>
  <c r="B166"/>
  <c r="C166" s="1"/>
  <c r="C165"/>
  <c r="B165"/>
  <c r="B164"/>
  <c r="C164" s="1"/>
  <c r="C163"/>
  <c r="B163"/>
  <c r="B162"/>
  <c r="C162" s="1"/>
  <c r="C161"/>
  <c r="B161"/>
  <c r="B160"/>
  <c r="C160" s="1"/>
  <c r="C159"/>
  <c r="B159"/>
  <c r="B158"/>
  <c r="C158" s="1"/>
  <c r="C157"/>
  <c r="B157"/>
  <c r="B156"/>
  <c r="C156" s="1"/>
  <c r="C155"/>
  <c r="B155"/>
  <c r="B154"/>
  <c r="C154" s="1"/>
  <c r="C153"/>
  <c r="B153"/>
  <c r="B152"/>
  <c r="C152" s="1"/>
  <c r="C151"/>
  <c r="B151"/>
  <c r="B150"/>
  <c r="C150" s="1"/>
  <c r="C149"/>
  <c r="B149"/>
  <c r="B148"/>
  <c r="C148" s="1"/>
  <c r="C147"/>
  <c r="B147"/>
  <c r="B146"/>
  <c r="C146" s="1"/>
  <c r="C145"/>
  <c r="B145"/>
  <c r="B144"/>
  <c r="C144" s="1"/>
  <c r="C143"/>
  <c r="B143"/>
  <c r="B142"/>
  <c r="C142" s="1"/>
  <c r="C141"/>
  <c r="B141"/>
  <c r="B140"/>
  <c r="C140" s="1"/>
  <c r="C139"/>
  <c r="B139"/>
  <c r="B138"/>
  <c r="C138" s="1"/>
  <c r="C137"/>
  <c r="B137"/>
  <c r="B136"/>
  <c r="C136" s="1"/>
  <c r="C135"/>
  <c r="B135"/>
  <c r="B134"/>
  <c r="C134" s="1"/>
  <c r="C133"/>
  <c r="B133"/>
  <c r="B132"/>
  <c r="C132" s="1"/>
  <c r="C131"/>
  <c r="B131"/>
  <c r="B130"/>
  <c r="C130" s="1"/>
  <c r="C129"/>
  <c r="B129"/>
  <c r="B128"/>
  <c r="C128" s="1"/>
  <c r="C127"/>
  <c r="B127"/>
  <c r="B126"/>
  <c r="C126" s="1"/>
  <c r="C125"/>
  <c r="B125"/>
  <c r="B124"/>
  <c r="C124" s="1"/>
  <c r="C123"/>
  <c r="B123"/>
  <c r="B122"/>
  <c r="C122" s="1"/>
  <c r="C121"/>
  <c r="B121"/>
  <c r="B120"/>
  <c r="C120" s="1"/>
  <c r="C119"/>
  <c r="B119"/>
  <c r="B118"/>
  <c r="C118" s="1"/>
  <c r="C117"/>
  <c r="B117"/>
  <c r="B116"/>
  <c r="C116" s="1"/>
  <c r="C115"/>
  <c r="B115"/>
  <c r="B114"/>
  <c r="C114" s="1"/>
  <c r="C113"/>
  <c r="B113"/>
  <c r="B112"/>
  <c r="C112" s="1"/>
  <c r="C111"/>
  <c r="B111"/>
  <c r="B110"/>
  <c r="C110" s="1"/>
  <c r="C109"/>
  <c r="B109"/>
  <c r="B108"/>
  <c r="C108" s="1"/>
  <c r="C107"/>
  <c r="B107"/>
  <c r="B106"/>
  <c r="C106" s="1"/>
  <c r="C105"/>
  <c r="B105"/>
  <c r="B104"/>
  <c r="C104" s="1"/>
  <c r="C103"/>
  <c r="B103"/>
  <c r="B102"/>
  <c r="C102" s="1"/>
  <c r="C101"/>
  <c r="B101"/>
  <c r="B100"/>
  <c r="C100" s="1"/>
  <c r="C99"/>
  <c r="B99"/>
  <c r="B98"/>
  <c r="C98" s="1"/>
  <c r="H98" s="1"/>
  <c r="C97"/>
  <c r="B97"/>
  <c r="B96"/>
  <c r="C96" s="1"/>
  <c r="H96" s="1"/>
  <c r="C95"/>
  <c r="B95"/>
  <c r="B94"/>
  <c r="C94" s="1"/>
  <c r="H94" s="1"/>
  <c r="C93"/>
  <c r="B93"/>
  <c r="B92"/>
  <c r="C92" s="1"/>
  <c r="H92" s="1"/>
  <c r="C91"/>
  <c r="B91"/>
  <c r="B90"/>
  <c r="C90" s="1"/>
  <c r="H90" s="1"/>
  <c r="C89"/>
  <c r="B89"/>
  <c r="B88"/>
  <c r="C88" s="1"/>
  <c r="H88" s="1"/>
  <c r="C87"/>
  <c r="B87"/>
  <c r="B86"/>
  <c r="C86" s="1"/>
  <c r="H86" s="1"/>
  <c r="C85"/>
  <c r="B85"/>
  <c r="B84"/>
  <c r="C84" s="1"/>
  <c r="H84" s="1"/>
  <c r="C83"/>
  <c r="B83"/>
  <c r="B82"/>
  <c r="C82" s="1"/>
  <c r="H82" s="1"/>
  <c r="C81"/>
  <c r="B81"/>
  <c r="B80"/>
  <c r="C80" s="1"/>
  <c r="H80" s="1"/>
  <c r="C79"/>
  <c r="B79"/>
  <c r="B78"/>
  <c r="C78" s="1"/>
  <c r="H78" s="1"/>
  <c r="C77"/>
  <c r="B77"/>
  <c r="B76"/>
  <c r="C76" s="1"/>
  <c r="H76" s="1"/>
  <c r="C75"/>
  <c r="B75"/>
  <c r="B74"/>
  <c r="C74" s="1"/>
  <c r="H74" s="1"/>
  <c r="C73"/>
  <c r="B73"/>
  <c r="C72"/>
  <c r="H72" s="1"/>
  <c r="B72"/>
  <c r="B71"/>
  <c r="C71" s="1"/>
  <c r="H71" s="1"/>
  <c r="C70"/>
  <c r="H70" s="1"/>
  <c r="B70"/>
  <c r="B69"/>
  <c r="C69" s="1"/>
  <c r="H69" s="1"/>
  <c r="C68"/>
  <c r="H68" s="1"/>
  <c r="B68"/>
  <c r="B67"/>
  <c r="C67" s="1"/>
  <c r="H67" s="1"/>
  <c r="C66"/>
  <c r="H66" s="1"/>
  <c r="B66"/>
  <c r="B65"/>
  <c r="C65" s="1"/>
  <c r="H65" s="1"/>
  <c r="C64"/>
  <c r="H64" s="1"/>
  <c r="B64"/>
  <c r="B63"/>
  <c r="C63" s="1"/>
  <c r="H63" s="1"/>
  <c r="C62"/>
  <c r="H62" s="1"/>
  <c r="B62"/>
  <c r="B61"/>
  <c r="C61" s="1"/>
  <c r="H61" s="1"/>
  <c r="C60"/>
  <c r="H60" s="1"/>
  <c r="B60"/>
  <c r="B59"/>
  <c r="C59" s="1"/>
  <c r="H59" s="1"/>
  <c r="C58"/>
  <c r="H58" s="1"/>
  <c r="B58"/>
  <c r="B57"/>
  <c r="C57" s="1"/>
  <c r="H57" s="1"/>
  <c r="C56"/>
  <c r="H56" s="1"/>
  <c r="B56"/>
  <c r="B55"/>
  <c r="C55" s="1"/>
  <c r="H55" s="1"/>
  <c r="C54"/>
  <c r="H54" s="1"/>
  <c r="B54"/>
  <c r="B53"/>
  <c r="C53" s="1"/>
  <c r="H53" s="1"/>
  <c r="C52"/>
  <c r="H52" s="1"/>
  <c r="B52"/>
  <c r="B51"/>
  <c r="C51" s="1"/>
  <c r="H51" s="1"/>
  <c r="C50"/>
  <c r="H50" s="1"/>
  <c r="B50"/>
  <c r="B49"/>
  <c r="C49" s="1"/>
  <c r="H49" s="1"/>
  <c r="C48"/>
  <c r="H48" s="1"/>
  <c r="B48"/>
  <c r="B47"/>
  <c r="C47" s="1"/>
  <c r="H47" s="1"/>
  <c r="C46"/>
  <c r="H46" s="1"/>
  <c r="B46"/>
  <c r="B45"/>
  <c r="C45" s="1"/>
  <c r="H45" s="1"/>
  <c r="C44"/>
  <c r="H44" s="1"/>
  <c r="B44"/>
  <c r="B43"/>
  <c r="C43" s="1"/>
  <c r="H43" s="1"/>
  <c r="C42"/>
  <c r="H42" s="1"/>
  <c r="B42"/>
  <c r="B41"/>
  <c r="C41" s="1"/>
  <c r="H41" s="1"/>
  <c r="C40"/>
  <c r="H40" s="1"/>
  <c r="B40"/>
  <c r="B39"/>
  <c r="C39" s="1"/>
  <c r="H39" s="1"/>
  <c r="C38"/>
  <c r="H38" s="1"/>
  <c r="B38"/>
  <c r="B37"/>
  <c r="C37" s="1"/>
  <c r="H37" s="1"/>
  <c r="C36"/>
  <c r="H36" s="1"/>
  <c r="B36"/>
  <c r="B35"/>
  <c r="C35" s="1"/>
  <c r="H35" s="1"/>
  <c r="C34"/>
  <c r="H34" s="1"/>
  <c r="B34"/>
  <c r="B33"/>
  <c r="C33" s="1"/>
  <c r="H33" s="1"/>
  <c r="C32"/>
  <c r="H32" s="1"/>
  <c r="B32"/>
  <c r="B31"/>
  <c r="C31" s="1"/>
  <c r="H31" s="1"/>
  <c r="C30"/>
  <c r="H30" s="1"/>
  <c r="B30"/>
  <c r="B29"/>
  <c r="C29" s="1"/>
  <c r="H29" s="1"/>
  <c r="C28"/>
  <c r="H28" s="1"/>
  <c r="B28"/>
  <c r="B27"/>
  <c r="C27" s="1"/>
  <c r="H27" s="1"/>
  <c r="C26"/>
  <c r="H26" s="1"/>
  <c r="B26"/>
  <c r="B25"/>
  <c r="C25" s="1"/>
  <c r="H25" s="1"/>
  <c r="C24"/>
  <c r="H24" s="1"/>
  <c r="B24"/>
  <c r="B23"/>
  <c r="C23" s="1"/>
  <c r="H23" s="1"/>
  <c r="C22"/>
  <c r="H22" s="1"/>
  <c r="B22"/>
  <c r="B21"/>
  <c r="C21" s="1"/>
  <c r="H21" s="1"/>
  <c r="C20"/>
  <c r="H20" s="1"/>
  <c r="B20"/>
  <c r="B19"/>
  <c r="C19" s="1"/>
  <c r="H19" s="1"/>
  <c r="C18"/>
  <c r="H18" s="1"/>
  <c r="B18"/>
  <c r="B17"/>
  <c r="C17" s="1"/>
  <c r="H17" s="1"/>
  <c r="C16"/>
  <c r="H16" s="1"/>
  <c r="B16"/>
  <c r="B15"/>
  <c r="C15" s="1"/>
  <c r="H15" s="1"/>
  <c r="C14"/>
  <c r="H14" s="1"/>
  <c r="B14"/>
  <c r="B13"/>
  <c r="C13" s="1"/>
  <c r="H13" s="1"/>
  <c r="C12"/>
  <c r="H12" s="1"/>
  <c r="B12"/>
  <c r="B11"/>
  <c r="C11" s="1"/>
  <c r="H11" s="1"/>
  <c r="C10"/>
  <c r="H10" s="1"/>
  <c r="B10"/>
  <c r="B9"/>
  <c r="C9" s="1"/>
  <c r="H9" s="1"/>
  <c r="C8"/>
  <c r="H8" s="1"/>
  <c r="B8"/>
  <c r="B7"/>
  <c r="C7" s="1"/>
  <c r="H7" s="1"/>
  <c r="C6"/>
  <c r="H6" s="1"/>
  <c r="B6"/>
  <c r="D5"/>
  <c r="C5"/>
  <c r="D1"/>
  <c r="GC186" l="1"/>
  <c r="GA186"/>
  <c r="FY186"/>
  <c r="FW186"/>
  <c r="FU186"/>
  <c r="FS186"/>
  <c r="FQ186"/>
  <c r="FO186"/>
  <c r="FM186"/>
  <c r="FK186"/>
  <c r="FI186"/>
  <c r="FG186"/>
  <c r="FE186"/>
  <c r="FC186"/>
  <c r="FA186"/>
  <c r="EY186"/>
  <c r="EW186"/>
  <c r="EU186"/>
  <c r="ES186"/>
  <c r="EQ186"/>
  <c r="EO186"/>
  <c r="EM186"/>
  <c r="EK186"/>
  <c r="EI186"/>
  <c r="EG186"/>
  <c r="EE186"/>
  <c r="EC186"/>
  <c r="EA186"/>
  <c r="DY186"/>
  <c r="DW186"/>
  <c r="DU186"/>
  <c r="DS186"/>
  <c r="DQ186"/>
  <c r="DO186"/>
  <c r="DM186"/>
  <c r="DK186"/>
  <c r="DI186"/>
  <c r="DG186"/>
  <c r="DE186"/>
  <c r="DC186"/>
  <c r="DA186"/>
  <c r="CY186"/>
  <c r="CW186"/>
  <c r="CU186"/>
  <c r="CS186"/>
  <c r="CQ186"/>
  <c r="CO186"/>
  <c r="CM186"/>
  <c r="CK186"/>
  <c r="CI186"/>
  <c r="CG186"/>
  <c r="CE186"/>
  <c r="CC186"/>
  <c r="CA186"/>
  <c r="BY186"/>
  <c r="BW186"/>
  <c r="BU186"/>
  <c r="BS186"/>
  <c r="BQ186"/>
  <c r="BO186"/>
  <c r="BM186"/>
  <c r="BK186"/>
  <c r="BI186"/>
  <c r="BG186"/>
  <c r="BE186"/>
  <c r="BC186"/>
  <c r="BA186"/>
  <c r="AY186"/>
  <c r="AW186"/>
  <c r="AU186"/>
  <c r="AS186"/>
  <c r="AQ186"/>
  <c r="AO186"/>
  <c r="AM186"/>
  <c r="AK186"/>
  <c r="AI186"/>
  <c r="AG186"/>
  <c r="AE186"/>
  <c r="AC186"/>
  <c r="AA186"/>
  <c r="Y186"/>
  <c r="W186"/>
  <c r="U186"/>
  <c r="S186"/>
  <c r="Q186"/>
  <c r="O186"/>
  <c r="M186"/>
  <c r="K186"/>
  <c r="I186"/>
  <c r="GD186"/>
  <c r="GB186"/>
  <c r="FZ186"/>
  <c r="FX186"/>
  <c r="FV186"/>
  <c r="FT186"/>
  <c r="FR186"/>
  <c r="FP186"/>
  <c r="FN186"/>
  <c r="FL186"/>
  <c r="FJ186"/>
  <c r="FH186"/>
  <c r="FF186"/>
  <c r="FD186"/>
  <c r="FB186"/>
  <c r="EZ186"/>
  <c r="EX186"/>
  <c r="EV186"/>
  <c r="ET186"/>
  <c r="ER186"/>
  <c r="EP186"/>
  <c r="EN186"/>
  <c r="EL186"/>
  <c r="EJ186"/>
  <c r="EH186"/>
  <c r="EF186"/>
  <c r="ED186"/>
  <c r="EB186"/>
  <c r="DZ186"/>
  <c r="DX186"/>
  <c r="DV186"/>
  <c r="DT186"/>
  <c r="DR186"/>
  <c r="DP186"/>
  <c r="DN186"/>
  <c r="DL186"/>
  <c r="DJ186"/>
  <c r="DH186"/>
  <c r="DF186"/>
  <c r="DD186"/>
  <c r="DB186"/>
  <c r="CZ186"/>
  <c r="CX186"/>
  <c r="CV186"/>
  <c r="CT186"/>
  <c r="CR186"/>
  <c r="CP186"/>
  <c r="CN186"/>
  <c r="CL186"/>
  <c r="CJ186"/>
  <c r="CH186"/>
  <c r="CF186"/>
  <c r="CD186"/>
  <c r="CB186"/>
  <c r="BZ186"/>
  <c r="BX186"/>
  <c r="BV186"/>
  <c r="BT186"/>
  <c r="BR186"/>
  <c r="BP186"/>
  <c r="BN186"/>
  <c r="BL186"/>
  <c r="BJ186"/>
  <c r="BH186"/>
  <c r="BF186"/>
  <c r="BD186"/>
  <c r="BB186"/>
  <c r="AZ186"/>
  <c r="AX186"/>
  <c r="AV186"/>
  <c r="AT186"/>
  <c r="AR186"/>
  <c r="AP186"/>
  <c r="AN186"/>
  <c r="AL186"/>
  <c r="AJ186"/>
  <c r="AH186"/>
  <c r="AF186"/>
  <c r="AD186"/>
  <c r="AB186"/>
  <c r="Z186"/>
  <c r="X186"/>
  <c r="V186"/>
  <c r="T186"/>
  <c r="R186"/>
  <c r="P186"/>
  <c r="N186"/>
  <c r="L186"/>
  <c r="J186"/>
  <c r="GE186"/>
  <c r="GF186"/>
  <c r="GG5"/>
  <c r="D185"/>
  <c r="H73"/>
  <c r="H5" s="1"/>
  <c r="F1" s="1"/>
  <c r="H75"/>
  <c r="H77"/>
  <c r="H79"/>
  <c r="H81"/>
  <c r="H83"/>
  <c r="H85"/>
  <c r="H87"/>
  <c r="H89"/>
  <c r="H91"/>
  <c r="H93"/>
  <c r="H95"/>
  <c r="H97"/>
  <c r="H99"/>
  <c r="H104"/>
  <c r="H108"/>
  <c r="H112"/>
  <c r="H116"/>
  <c r="H120"/>
  <c r="H124"/>
  <c r="H128"/>
  <c r="H132"/>
  <c r="H136"/>
  <c r="H140"/>
  <c r="H144"/>
  <c r="H148"/>
  <c r="H152"/>
  <c r="H156"/>
  <c r="H160"/>
  <c r="H164"/>
  <c r="H168"/>
  <c r="H172"/>
  <c r="H176"/>
  <c r="H180"/>
  <c r="H184"/>
  <c r="H100"/>
  <c r="H102"/>
  <c r="H106"/>
  <c r="H110"/>
  <c r="H114"/>
  <c r="H118"/>
  <c r="H122"/>
  <c r="H126"/>
  <c r="H130"/>
  <c r="H134"/>
  <c r="H138"/>
  <c r="H142"/>
  <c r="H146"/>
  <c r="H150"/>
  <c r="H154"/>
  <c r="H158"/>
  <c r="H162"/>
  <c r="H166"/>
  <c r="H170"/>
  <c r="H174"/>
  <c r="H178"/>
  <c r="H182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G6" l="1"/>
  <c r="G7" l="1"/>
  <c r="G8" l="1"/>
  <c r="G9" l="1"/>
  <c r="G10" l="1"/>
  <c r="G11" l="1"/>
  <c r="G12" l="1"/>
  <c r="G13" l="1"/>
  <c r="G14" l="1"/>
  <c r="G15" l="1"/>
  <c r="G16" l="1"/>
  <c r="G17" l="1"/>
  <c r="G18" l="1"/>
  <c r="G19" l="1"/>
  <c r="G20" l="1"/>
  <c r="G21" l="1"/>
  <c r="G22" l="1"/>
  <c r="G23" l="1"/>
  <c r="G24" l="1"/>
  <c r="G25" l="1"/>
  <c r="G26" l="1"/>
  <c r="G27" l="1"/>
  <c r="G28" l="1"/>
  <c r="G29" l="1"/>
  <c r="G30" l="1"/>
  <c r="G31" l="1"/>
  <c r="G32" l="1"/>
  <c r="G33" l="1"/>
  <c r="G34" l="1"/>
  <c r="G35" l="1"/>
  <c r="G36" l="1"/>
  <c r="G37" l="1"/>
  <c r="G38" l="1"/>
  <c r="G39" l="1"/>
  <c r="G40" l="1"/>
  <c r="G41" l="1"/>
  <c r="G42" l="1"/>
  <c r="G43" l="1"/>
  <c r="G44" l="1"/>
  <c r="G45" l="1"/>
  <c r="G46" l="1"/>
  <c r="G47" l="1"/>
  <c r="G48" l="1"/>
  <c r="G49" l="1"/>
  <c r="G50" l="1"/>
  <c r="G51" l="1"/>
  <c r="G52" l="1"/>
  <c r="G53" l="1"/>
  <c r="G54" l="1"/>
  <c r="G55" l="1"/>
  <c r="G56" l="1"/>
  <c r="G57" l="1"/>
  <c r="G58" l="1"/>
  <c r="G59" l="1"/>
  <c r="G60" l="1"/>
  <c r="G61" l="1"/>
  <c r="G62" l="1"/>
  <c r="G63" l="1"/>
  <c r="G64" l="1"/>
  <c r="G65" l="1"/>
  <c r="G66" l="1"/>
  <c r="G67" l="1"/>
  <c r="G68" l="1"/>
  <c r="G69" l="1"/>
  <c r="G70" l="1"/>
  <c r="G71" l="1"/>
  <c r="G72" l="1"/>
  <c r="G73" l="1"/>
  <c r="G74" l="1"/>
  <c r="G75" l="1"/>
  <c r="G76" l="1"/>
  <c r="G77" l="1"/>
  <c r="G78" l="1"/>
  <c r="G79" l="1"/>
  <c r="G80" l="1"/>
  <c r="G81" l="1"/>
  <c r="G82" l="1"/>
  <c r="G83" l="1"/>
  <c r="G84" l="1"/>
  <c r="G85" l="1"/>
  <c r="G86" l="1"/>
  <c r="G87" l="1"/>
  <c r="G88" l="1"/>
  <c r="G89" l="1"/>
  <c r="G90" l="1"/>
  <c r="G91" l="1"/>
  <c r="G92" l="1"/>
  <c r="G93" l="1"/>
  <c r="G94" l="1"/>
  <c r="G95" l="1"/>
  <c r="G96" l="1"/>
  <c r="G97" l="1"/>
  <c r="G98" l="1"/>
  <c r="G99" l="1"/>
  <c r="G100" l="1"/>
  <c r="G101" l="1"/>
  <c r="G102" l="1"/>
  <c r="G103" l="1"/>
  <c r="G104" l="1"/>
  <c r="G105" l="1"/>
  <c r="G106" l="1"/>
  <c r="G107" l="1"/>
  <c r="G108" l="1"/>
  <c r="G109" l="1"/>
  <c r="G110" l="1"/>
  <c r="G111" l="1"/>
  <c r="G112" l="1"/>
  <c r="G113" l="1"/>
  <c r="G114" l="1"/>
  <c r="G115" l="1"/>
  <c r="G116" l="1"/>
  <c r="G117" l="1"/>
  <c r="G118" l="1"/>
  <c r="G119" l="1"/>
  <c r="G120" l="1"/>
  <c r="G121" l="1"/>
  <c r="G122" l="1"/>
  <c r="G123" l="1"/>
  <c r="G124" l="1"/>
  <c r="G125" l="1"/>
  <c r="G126" l="1"/>
  <c r="G127" l="1"/>
  <c r="G128" l="1"/>
  <c r="G129" l="1"/>
  <c r="G130" l="1"/>
  <c r="G131" l="1"/>
  <c r="G132" l="1"/>
  <c r="G133" l="1"/>
  <c r="G134" l="1"/>
  <c r="G135" l="1"/>
  <c r="G136" l="1"/>
  <c r="G137" l="1"/>
  <c r="G138" l="1"/>
  <c r="G139" l="1"/>
  <c r="G140" l="1"/>
  <c r="G141" l="1"/>
  <c r="G142" l="1"/>
  <c r="G143" l="1"/>
  <c r="G144" l="1"/>
  <c r="G145" l="1"/>
  <c r="G146" l="1"/>
  <c r="G147" l="1"/>
  <c r="G148" l="1"/>
  <c r="G149" l="1"/>
  <c r="G150" l="1"/>
  <c r="G151" l="1"/>
  <c r="G152" l="1"/>
  <c r="G153" l="1"/>
  <c r="G154" l="1"/>
  <c r="G155" l="1"/>
  <c r="G156" l="1"/>
  <c r="G157" l="1"/>
  <c r="G158" l="1"/>
  <c r="G159" l="1"/>
  <c r="G160" l="1"/>
  <c r="G161" l="1"/>
  <c r="G162" l="1"/>
  <c r="G163" l="1"/>
  <c r="G164" l="1"/>
  <c r="G165" l="1"/>
  <c r="G166" l="1"/>
  <c r="G167" l="1"/>
  <c r="G168" l="1"/>
  <c r="G169" l="1"/>
  <c r="G170" l="1"/>
  <c r="G171" l="1"/>
  <c r="G172" l="1"/>
  <c r="G173" l="1"/>
  <c r="G174" l="1"/>
  <c r="G175" l="1"/>
  <c r="G176" l="1"/>
  <c r="G177" l="1"/>
  <c r="G178" l="1"/>
  <c r="G179" l="1"/>
  <c r="G180" l="1"/>
  <c r="G181" l="1"/>
  <c r="G182" l="1"/>
  <c r="G183" l="1"/>
  <c r="G184" l="1"/>
  <c r="G185" l="1"/>
</calcChain>
</file>

<file path=xl/sharedStrings.xml><?xml version="1.0" encoding="utf-8"?>
<sst xmlns="http://schemas.openxmlformats.org/spreadsheetml/2006/main" count="12" uniqueCount="12">
  <si>
    <t>Ставка</t>
  </si>
  <si>
    <t>Месяц</t>
  </si>
  <si>
    <t>Дата</t>
  </si>
  <si>
    <t>Дата в годах</t>
  </si>
  <si>
    <t>Платеж</t>
  </si>
  <si>
    <t>Проценты</t>
  </si>
  <si>
    <t>Осн долг</t>
  </si>
  <si>
    <t>Остаток осн долга</t>
  </si>
  <si>
    <t>ПСК:</t>
  </si>
  <si>
    <t>Такие графики должен был предоставить банк по 180 договорам</t>
  </si>
  <si>
    <t>Денежные потоки по договору №</t>
  </si>
  <si>
    <t>Общий денежный поток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</si>
</sst>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0" fontId="0" fillId="0" borderId="0" xfId="1" applyNumberFormat="1" applyFont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87"/>
  <sheetViews>
    <sheetView tabSelected="1" workbookViewId="0">
      <selection activeCell="C1" sqref="C1"/>
    </sheetView>
  </sheetViews>
  <sheetFormatPr defaultRowHeight="15"/>
  <cols>
    <col min="2" max="2" width="10.140625" bestFit="1" customWidth="1"/>
    <col min="3" max="3" width="10.140625" customWidth="1"/>
    <col min="4" max="8" width="0" hidden="1" customWidth="1"/>
  </cols>
  <sheetData>
    <row r="1" spans="1:189">
      <c r="A1" t="s">
        <v>0</v>
      </c>
      <c r="B1" s="1">
        <v>0.13750000000000001</v>
      </c>
      <c r="C1" s="1"/>
      <c r="D1">
        <f>ROUND(G5*B1/12/(1-(1+B1/12)^ -180),2)</f>
        <v>11834.89</v>
      </c>
      <c r="F1">
        <f>ROUND(G5/H5,2)</f>
        <v>9245.34</v>
      </c>
    </row>
    <row r="2" spans="1:189">
      <c r="A2" s="9" t="s">
        <v>9</v>
      </c>
      <c r="B2" s="9"/>
      <c r="C2" s="9"/>
      <c r="D2" s="9"/>
      <c r="E2" s="9"/>
      <c r="F2" s="9"/>
      <c r="G2" s="9"/>
    </row>
    <row r="3" spans="1:189" ht="60">
      <c r="A3" s="8" t="s">
        <v>1</v>
      </c>
      <c r="B3" s="8" t="s">
        <v>2</v>
      </c>
      <c r="C3" s="8" t="s">
        <v>3</v>
      </c>
      <c r="D3" s="3"/>
      <c r="E3" s="3"/>
      <c r="F3" s="3"/>
      <c r="G3" s="3"/>
      <c r="H3" s="3"/>
      <c r="I3" s="10" t="s">
        <v>10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2" t="s">
        <v>11</v>
      </c>
    </row>
    <row r="4" spans="1:189" ht="45">
      <c r="A4" s="8"/>
      <c r="B4" s="8"/>
      <c r="C4" s="8"/>
      <c r="D4" s="2" t="s">
        <v>4</v>
      </c>
      <c r="E4" s="2" t="s">
        <v>5</v>
      </c>
      <c r="F4" s="2" t="s">
        <v>6</v>
      </c>
      <c r="G4" s="2" t="s">
        <v>7</v>
      </c>
      <c r="H4" s="3"/>
      <c r="I4" s="11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1">
        <v>7</v>
      </c>
      <c r="P4" s="11">
        <v>8</v>
      </c>
      <c r="Q4" s="11">
        <v>9</v>
      </c>
      <c r="R4" s="11">
        <v>10</v>
      </c>
      <c r="S4" s="11">
        <v>11</v>
      </c>
      <c r="T4" s="11">
        <v>12</v>
      </c>
      <c r="U4" s="11">
        <v>13</v>
      </c>
      <c r="V4" s="11">
        <v>14</v>
      </c>
      <c r="W4" s="11">
        <v>15</v>
      </c>
      <c r="X4" s="11">
        <v>16</v>
      </c>
      <c r="Y4" s="11">
        <v>17</v>
      </c>
      <c r="Z4" s="11">
        <v>18</v>
      </c>
      <c r="AA4" s="11">
        <v>19</v>
      </c>
      <c r="AB4" s="11">
        <v>20</v>
      </c>
      <c r="AC4" s="11">
        <v>21</v>
      </c>
      <c r="AD4" s="11">
        <v>22</v>
      </c>
      <c r="AE4" s="11">
        <v>23</v>
      </c>
      <c r="AF4" s="11">
        <v>24</v>
      </c>
      <c r="AG4" s="11">
        <v>25</v>
      </c>
      <c r="AH4" s="11">
        <v>26</v>
      </c>
      <c r="AI4" s="11">
        <v>27</v>
      </c>
      <c r="AJ4" s="11">
        <v>28</v>
      </c>
      <c r="AK4" s="11">
        <v>29</v>
      </c>
      <c r="AL4" s="11">
        <v>30</v>
      </c>
      <c r="AM4" s="11">
        <v>31</v>
      </c>
      <c r="AN4" s="11">
        <v>32</v>
      </c>
      <c r="AO4" s="11">
        <v>33</v>
      </c>
      <c r="AP4" s="11">
        <v>34</v>
      </c>
      <c r="AQ4" s="11">
        <v>35</v>
      </c>
      <c r="AR4" s="11">
        <v>36</v>
      </c>
      <c r="AS4" s="11">
        <v>37</v>
      </c>
      <c r="AT4" s="11">
        <v>38</v>
      </c>
      <c r="AU4" s="11">
        <v>39</v>
      </c>
      <c r="AV4" s="11">
        <v>40</v>
      </c>
      <c r="AW4" s="11">
        <v>41</v>
      </c>
      <c r="AX4" s="11">
        <v>42</v>
      </c>
      <c r="AY4" s="11">
        <v>43</v>
      </c>
      <c r="AZ4" s="11">
        <v>44</v>
      </c>
      <c r="BA4" s="11">
        <v>45</v>
      </c>
      <c r="BB4" s="11">
        <v>46</v>
      </c>
      <c r="BC4" s="11">
        <v>47</v>
      </c>
      <c r="BD4" s="11">
        <v>48</v>
      </c>
      <c r="BE4" s="11">
        <v>49</v>
      </c>
      <c r="BF4" s="11">
        <v>50</v>
      </c>
      <c r="BG4" s="11">
        <v>51</v>
      </c>
      <c r="BH4" s="11">
        <v>52</v>
      </c>
      <c r="BI4" s="11">
        <v>53</v>
      </c>
      <c r="BJ4" s="11">
        <v>54</v>
      </c>
      <c r="BK4" s="11">
        <v>55</v>
      </c>
      <c r="BL4" s="11">
        <v>56</v>
      </c>
      <c r="BM4" s="11">
        <v>57</v>
      </c>
      <c r="BN4" s="11">
        <v>58</v>
      </c>
      <c r="BO4" s="11">
        <v>59</v>
      </c>
      <c r="BP4" s="11">
        <v>60</v>
      </c>
      <c r="BQ4" s="11">
        <v>61</v>
      </c>
      <c r="BR4" s="11">
        <v>62</v>
      </c>
      <c r="BS4" s="11">
        <v>63</v>
      </c>
      <c r="BT4" s="11">
        <v>64</v>
      </c>
      <c r="BU4" s="11">
        <v>65</v>
      </c>
      <c r="BV4" s="11">
        <v>66</v>
      </c>
      <c r="BW4" s="11">
        <v>67</v>
      </c>
      <c r="BX4" s="11">
        <v>68</v>
      </c>
      <c r="BY4" s="11">
        <v>69</v>
      </c>
      <c r="BZ4" s="11">
        <v>70</v>
      </c>
      <c r="CA4" s="11">
        <v>71</v>
      </c>
      <c r="CB4" s="11">
        <v>72</v>
      </c>
      <c r="CC4" s="11">
        <v>73</v>
      </c>
      <c r="CD4" s="11">
        <v>74</v>
      </c>
      <c r="CE4" s="11">
        <v>75</v>
      </c>
      <c r="CF4" s="11">
        <v>76</v>
      </c>
      <c r="CG4" s="11">
        <v>77</v>
      </c>
      <c r="CH4" s="11">
        <v>78</v>
      </c>
      <c r="CI4" s="11">
        <v>79</v>
      </c>
      <c r="CJ4" s="11">
        <v>80</v>
      </c>
      <c r="CK4" s="11">
        <v>81</v>
      </c>
      <c r="CL4" s="11">
        <v>82</v>
      </c>
      <c r="CM4" s="11">
        <v>83</v>
      </c>
      <c r="CN4" s="11">
        <v>84</v>
      </c>
      <c r="CO4" s="11">
        <v>85</v>
      </c>
      <c r="CP4" s="11">
        <v>86</v>
      </c>
      <c r="CQ4" s="11">
        <v>87</v>
      </c>
      <c r="CR4" s="11">
        <v>88</v>
      </c>
      <c r="CS4" s="11">
        <v>89</v>
      </c>
      <c r="CT4" s="11">
        <v>90</v>
      </c>
      <c r="CU4" s="11">
        <v>91</v>
      </c>
      <c r="CV4" s="11">
        <v>92</v>
      </c>
      <c r="CW4" s="11">
        <v>93</v>
      </c>
      <c r="CX4" s="11">
        <v>94</v>
      </c>
      <c r="CY4" s="11">
        <v>95</v>
      </c>
      <c r="CZ4" s="11">
        <v>96</v>
      </c>
      <c r="DA4" s="11">
        <v>97</v>
      </c>
      <c r="DB4" s="11">
        <v>98</v>
      </c>
      <c r="DC4" s="11">
        <v>99</v>
      </c>
      <c r="DD4" s="11">
        <v>100</v>
      </c>
      <c r="DE4" s="11">
        <v>101</v>
      </c>
      <c r="DF4" s="11">
        <v>102</v>
      </c>
      <c r="DG4" s="11">
        <v>103</v>
      </c>
      <c r="DH4" s="11">
        <v>104</v>
      </c>
      <c r="DI4" s="11">
        <v>105</v>
      </c>
      <c r="DJ4" s="11">
        <v>106</v>
      </c>
      <c r="DK4" s="11">
        <v>107</v>
      </c>
      <c r="DL4" s="11">
        <v>108</v>
      </c>
      <c r="DM4" s="11">
        <v>109</v>
      </c>
      <c r="DN4" s="11">
        <v>110</v>
      </c>
      <c r="DO4" s="11">
        <v>111</v>
      </c>
      <c r="DP4" s="11">
        <v>112</v>
      </c>
      <c r="DQ4" s="11">
        <v>113</v>
      </c>
      <c r="DR4" s="11">
        <v>114</v>
      </c>
      <c r="DS4" s="11">
        <v>115</v>
      </c>
      <c r="DT4" s="11">
        <v>116</v>
      </c>
      <c r="DU4" s="11">
        <v>117</v>
      </c>
      <c r="DV4" s="11">
        <v>118</v>
      </c>
      <c r="DW4" s="11">
        <v>119</v>
      </c>
      <c r="DX4" s="11">
        <v>120</v>
      </c>
      <c r="DY4" s="11">
        <v>121</v>
      </c>
      <c r="DZ4" s="11">
        <v>122</v>
      </c>
      <c r="EA4" s="11">
        <v>123</v>
      </c>
      <c r="EB4" s="11">
        <v>124</v>
      </c>
      <c r="EC4" s="11">
        <v>125</v>
      </c>
      <c r="ED4" s="11">
        <v>126</v>
      </c>
      <c r="EE4" s="11">
        <v>127</v>
      </c>
      <c r="EF4" s="11">
        <v>128</v>
      </c>
      <c r="EG4" s="11">
        <v>129</v>
      </c>
      <c r="EH4" s="11">
        <v>130</v>
      </c>
      <c r="EI4" s="11">
        <v>131</v>
      </c>
      <c r="EJ4" s="11">
        <v>132</v>
      </c>
      <c r="EK4" s="11">
        <v>133</v>
      </c>
      <c r="EL4" s="11">
        <v>134</v>
      </c>
      <c r="EM4" s="11">
        <v>135</v>
      </c>
      <c r="EN4" s="11">
        <v>136</v>
      </c>
      <c r="EO4" s="11">
        <v>137</v>
      </c>
      <c r="EP4" s="11">
        <v>138</v>
      </c>
      <c r="EQ4" s="11">
        <v>139</v>
      </c>
      <c r="ER4" s="11">
        <v>140</v>
      </c>
      <c r="ES4" s="11">
        <v>141</v>
      </c>
      <c r="ET4" s="11">
        <v>142</v>
      </c>
      <c r="EU4" s="11">
        <v>143</v>
      </c>
      <c r="EV4" s="11">
        <v>144</v>
      </c>
      <c r="EW4" s="11">
        <v>145</v>
      </c>
      <c r="EX4" s="11">
        <v>146</v>
      </c>
      <c r="EY4" s="11">
        <v>147</v>
      </c>
      <c r="EZ4" s="11">
        <v>148</v>
      </c>
      <c r="FA4" s="11">
        <v>149</v>
      </c>
      <c r="FB4" s="11">
        <v>150</v>
      </c>
      <c r="FC4" s="11">
        <v>151</v>
      </c>
      <c r="FD4" s="11">
        <v>152</v>
      </c>
      <c r="FE4" s="11">
        <v>153</v>
      </c>
      <c r="FF4" s="11">
        <v>154</v>
      </c>
      <c r="FG4" s="11">
        <v>155</v>
      </c>
      <c r="FH4" s="11">
        <v>156</v>
      </c>
      <c r="FI4" s="11">
        <v>157</v>
      </c>
      <c r="FJ4" s="11">
        <v>158</v>
      </c>
      <c r="FK4" s="11">
        <v>159</v>
      </c>
      <c r="FL4" s="11">
        <v>160</v>
      </c>
      <c r="FM4" s="11">
        <v>161</v>
      </c>
      <c r="FN4" s="11">
        <v>162</v>
      </c>
      <c r="FO4" s="11">
        <v>163</v>
      </c>
      <c r="FP4" s="11">
        <v>164</v>
      </c>
      <c r="FQ4" s="11">
        <v>165</v>
      </c>
      <c r="FR4" s="11">
        <v>166</v>
      </c>
      <c r="FS4" s="11">
        <v>167</v>
      </c>
      <c r="FT4" s="11">
        <v>168</v>
      </c>
      <c r="FU4" s="11">
        <v>169</v>
      </c>
      <c r="FV4" s="11">
        <v>170</v>
      </c>
      <c r="FW4" s="11">
        <v>171</v>
      </c>
      <c r="FX4" s="11">
        <v>172</v>
      </c>
      <c r="FY4" s="11">
        <v>173</v>
      </c>
      <c r="FZ4" s="11">
        <v>174</v>
      </c>
      <c r="GA4" s="11">
        <v>175</v>
      </c>
      <c r="GB4" s="11">
        <v>176</v>
      </c>
      <c r="GC4" s="11">
        <v>177</v>
      </c>
      <c r="GD4" s="11">
        <v>178</v>
      </c>
      <c r="GE4" s="11">
        <v>179</v>
      </c>
      <c r="GF4" s="11">
        <v>180</v>
      </c>
      <c r="GG4" s="3"/>
    </row>
    <row r="5" spans="1:189">
      <c r="A5" s="3">
        <v>0</v>
      </c>
      <c r="B5" s="4">
        <v>39611</v>
      </c>
      <c r="C5" s="5">
        <f t="shared" ref="C5:C68" si="0">YEAR(B5)-2000+(B5-DATE(YEAR(B5),1,0))/(DATE(YEAR(B5)+1,1,1)-DATE(YEAR(B5),1,1))</f>
        <v>8.4480874316939882</v>
      </c>
      <c r="D5" s="3">
        <f>-G5</f>
        <v>-900000</v>
      </c>
      <c r="E5" s="3"/>
      <c r="F5" s="3"/>
      <c r="G5" s="3">
        <v>900000</v>
      </c>
      <c r="H5" s="3">
        <f>SUM(H6:H185)</f>
        <v>97.346320828273477</v>
      </c>
      <c r="I5" s="3">
        <f ca="1">-INDIRECT("F"&amp;COLUMN(I5)-3)</f>
        <v>-9142.2999999999993</v>
      </c>
      <c r="J5" s="3">
        <f t="shared" ref="J5:BU5" ca="1" si="1">-INDIRECT("F"&amp;COLUMN(J5)-3)</f>
        <v>-9038.2099999999991</v>
      </c>
      <c r="K5" s="3">
        <f t="shared" ca="1" si="1"/>
        <v>-8936.4699999999993</v>
      </c>
      <c r="L5" s="3">
        <f t="shared" ca="1" si="1"/>
        <v>-8840.17</v>
      </c>
      <c r="M5" s="3">
        <f t="shared" ca="1" si="1"/>
        <v>-8742.81</v>
      </c>
      <c r="N5" s="3">
        <f t="shared" ca="1" si="1"/>
        <v>-8650.61</v>
      </c>
      <c r="O5" s="3">
        <f t="shared" ca="1" si="1"/>
        <v>-8557.26</v>
      </c>
      <c r="P5" s="3">
        <f t="shared" ca="1" si="1"/>
        <v>-8465.76</v>
      </c>
      <c r="Q5" s="3">
        <f t="shared" ca="1" si="1"/>
        <v>-8384.77</v>
      </c>
      <c r="R5" s="3">
        <f t="shared" ca="1" si="1"/>
        <v>-8296.9</v>
      </c>
      <c r="S5" s="3">
        <f t="shared" ca="1" si="1"/>
        <v>-8213.6</v>
      </c>
      <c r="T5" s="3">
        <f t="shared" ca="1" si="1"/>
        <v>-8129.26</v>
      </c>
      <c r="U5" s="3">
        <f t="shared" ca="1" si="1"/>
        <v>-8049.27</v>
      </c>
      <c r="V5" s="3">
        <f t="shared" ca="1" si="1"/>
        <v>-7968.26</v>
      </c>
      <c r="W5" s="3">
        <f t="shared" ca="1" si="1"/>
        <v>-7888.85</v>
      </c>
      <c r="X5" s="3">
        <f t="shared" ca="1" si="1"/>
        <v>-7813.51</v>
      </c>
      <c r="Y5" s="3">
        <f t="shared" ca="1" si="1"/>
        <v>-7737.15</v>
      </c>
      <c r="Z5" s="3">
        <f t="shared" ca="1" si="1"/>
        <v>-7664.65</v>
      </c>
      <c r="AA5" s="3">
        <f t="shared" ca="1" si="1"/>
        <v>-7591.16</v>
      </c>
      <c r="AB5" s="3">
        <f t="shared" ca="1" si="1"/>
        <v>-7519.06</v>
      </c>
      <c r="AC5" s="3">
        <f t="shared" ca="1" si="1"/>
        <v>-7455.11</v>
      </c>
      <c r="AD5" s="3">
        <f t="shared" ca="1" si="1"/>
        <v>-7385.56</v>
      </c>
      <c r="AE5" s="3">
        <f t="shared" ca="1" si="1"/>
        <v>-7319.48</v>
      </c>
      <c r="AF5" s="3">
        <f t="shared" ca="1" si="1"/>
        <v>-7252.43</v>
      </c>
      <c r="AG5" s="3">
        <f t="shared" ca="1" si="1"/>
        <v>-7188.7</v>
      </c>
      <c r="AH5" s="3">
        <f t="shared" ca="1" si="1"/>
        <v>-7124.01</v>
      </c>
      <c r="AI5" s="3">
        <f t="shared" ca="1" si="1"/>
        <v>-7060.48</v>
      </c>
      <c r="AJ5" s="3">
        <f t="shared" ca="1" si="1"/>
        <v>-7000.06</v>
      </c>
      <c r="AK5" s="3">
        <f t="shared" ca="1" si="1"/>
        <v>-6938.71</v>
      </c>
      <c r="AL5" s="3">
        <f t="shared" ca="1" si="1"/>
        <v>-6880.35</v>
      </c>
      <c r="AM5" s="3">
        <f t="shared" ca="1" si="1"/>
        <v>-6821.07</v>
      </c>
      <c r="AN5" s="3">
        <f t="shared" ca="1" si="1"/>
        <v>-6762.8</v>
      </c>
      <c r="AO5" s="3">
        <f t="shared" ca="1" si="1"/>
        <v>-6711.03</v>
      </c>
      <c r="AP5" s="3">
        <f t="shared" ca="1" si="1"/>
        <v>-6654.61</v>
      </c>
      <c r="AQ5" s="3">
        <f t="shared" ca="1" si="1"/>
        <v>-6600.92</v>
      </c>
      <c r="AR5" s="3">
        <f t="shared" ca="1" si="1"/>
        <v>-6546.34</v>
      </c>
      <c r="AS5" s="3">
        <f t="shared" ca="1" si="1"/>
        <v>-6494.37</v>
      </c>
      <c r="AT5" s="3">
        <f t="shared" ca="1" si="1"/>
        <v>-6441.53</v>
      </c>
      <c r="AU5" s="3">
        <f t="shared" ca="1" si="1"/>
        <v>-6389.54</v>
      </c>
      <c r="AV5" s="3">
        <f t="shared" ca="1" si="1"/>
        <v>-6340.02</v>
      </c>
      <c r="AW5" s="3">
        <f t="shared" ca="1" si="1"/>
        <v>-6289.65</v>
      </c>
      <c r="AX5" s="3">
        <f t="shared" ca="1" si="1"/>
        <v>-6241.66</v>
      </c>
      <c r="AY5" s="3">
        <f t="shared" ca="1" si="1"/>
        <v>-6192.89</v>
      </c>
      <c r="AZ5" s="3">
        <f t="shared" ca="1" si="1"/>
        <v>-6144.95</v>
      </c>
      <c r="BA5" s="3">
        <f t="shared" ca="1" si="1"/>
        <v>-6100.77</v>
      </c>
      <c r="BB5" s="3">
        <f t="shared" ca="1" si="1"/>
        <v>-6054.25</v>
      </c>
      <c r="BC5" s="3">
        <f t="shared" ca="1" si="1"/>
        <v>-6009.89</v>
      </c>
      <c r="BD5" s="3">
        <f t="shared" ca="1" si="1"/>
        <v>-5964.74</v>
      </c>
      <c r="BE5" s="3">
        <f t="shared" ca="1" si="1"/>
        <v>-5921.68</v>
      </c>
      <c r="BF5" s="3">
        <f t="shared" ca="1" si="1"/>
        <v>-5877.83</v>
      </c>
      <c r="BG5" s="3">
        <f t="shared" ca="1" si="1"/>
        <v>-5834.63</v>
      </c>
      <c r="BH5" s="3">
        <f t="shared" ca="1" si="1"/>
        <v>-5793.42</v>
      </c>
      <c r="BI5" s="3">
        <f t="shared" ca="1" si="1"/>
        <v>-5751.45</v>
      </c>
      <c r="BJ5" s="3">
        <f t="shared" ca="1" si="1"/>
        <v>-5711.41</v>
      </c>
      <c r="BK5" s="3">
        <f t="shared" ca="1" si="1"/>
        <v>-5670.57</v>
      </c>
      <c r="BL5" s="3">
        <f t="shared" ca="1" si="1"/>
        <v>-5630.24</v>
      </c>
      <c r="BM5" s="3">
        <f t="shared" ca="1" si="1"/>
        <v>-5594.3</v>
      </c>
      <c r="BN5" s="3">
        <f t="shared" ca="1" si="1"/>
        <v>-5555.05</v>
      </c>
      <c r="BO5" s="3">
        <f t="shared" ca="1" si="1"/>
        <v>-5517.58</v>
      </c>
      <c r="BP5" s="3">
        <f t="shared" ca="1" si="1"/>
        <v>-5479.4</v>
      </c>
      <c r="BQ5" s="3">
        <f t="shared" ca="1" si="1"/>
        <v>-5442.94</v>
      </c>
      <c r="BR5" s="3">
        <f t="shared" ca="1" si="1"/>
        <v>-5405.77</v>
      </c>
      <c r="BS5" s="3">
        <f t="shared" ca="1" si="1"/>
        <v>-5369.11</v>
      </c>
      <c r="BT5" s="3">
        <f t="shared" ca="1" si="1"/>
        <v>-5334.1</v>
      </c>
      <c r="BU5" s="3">
        <f t="shared" ca="1" si="1"/>
        <v>-5298.4</v>
      </c>
      <c r="BV5" s="3">
        <f t="shared" ref="BV5:EG5" ca="1" si="2">-INDIRECT("F"&amp;COLUMN(BV5)-3)</f>
        <v>-5264.31</v>
      </c>
      <c r="BW5" s="3">
        <f t="shared" ca="1" si="2"/>
        <v>-5229.54</v>
      </c>
      <c r="BX5" s="3">
        <f t="shared" ca="1" si="2"/>
        <v>-5195.22</v>
      </c>
      <c r="BY5" s="3">
        <f t="shared" ca="1" si="2"/>
        <v>-5164.6099999999997</v>
      </c>
      <c r="BZ5" s="3">
        <f t="shared" ca="1" si="2"/>
        <v>-5131.13</v>
      </c>
      <c r="CA5" s="3">
        <f t="shared" ca="1" si="2"/>
        <v>-5099.1499999999996</v>
      </c>
      <c r="CB5" s="3">
        <f t="shared" ca="1" si="2"/>
        <v>-5066.5200000000004</v>
      </c>
      <c r="CC5" s="3">
        <f t="shared" ca="1" si="2"/>
        <v>-5035.33</v>
      </c>
      <c r="CD5" s="3">
        <f t="shared" ca="1" si="2"/>
        <v>-5003.51</v>
      </c>
      <c r="CE5" s="3">
        <f t="shared" ca="1" si="2"/>
        <v>-4972.08</v>
      </c>
      <c r="CF5" s="3">
        <f t="shared" ca="1" si="2"/>
        <v>-4942.05</v>
      </c>
      <c r="CG5" s="3">
        <f t="shared" ca="1" si="2"/>
        <v>-4911.3900000000003</v>
      </c>
      <c r="CH5" s="3">
        <f t="shared" ca="1" si="2"/>
        <v>-4882.08</v>
      </c>
      <c r="CI5" s="3">
        <f t="shared" ca="1" si="2"/>
        <v>-4852.16</v>
      </c>
      <c r="CJ5" s="3">
        <f t="shared" ca="1" si="2"/>
        <v>-4822.6000000000004</v>
      </c>
      <c r="CK5" s="3">
        <f t="shared" ca="1" si="2"/>
        <v>-4796.21</v>
      </c>
      <c r="CL5" s="3">
        <f t="shared" ca="1" si="2"/>
        <v>-4767.33</v>
      </c>
      <c r="CM5" s="3">
        <f t="shared" ca="1" si="2"/>
        <v>-4739.71</v>
      </c>
      <c r="CN5" s="3">
        <f t="shared" ca="1" si="2"/>
        <v>-4711.5</v>
      </c>
      <c r="CO5" s="3">
        <f t="shared" ca="1" si="2"/>
        <v>-4684.5200000000004</v>
      </c>
      <c r="CP5" s="3">
        <f t="shared" ca="1" si="2"/>
        <v>-4656.96</v>
      </c>
      <c r="CQ5" s="3">
        <f t="shared" ca="1" si="2"/>
        <v>-4629.7299999999996</v>
      </c>
      <c r="CR5" s="3">
        <f t="shared" ca="1" si="2"/>
        <v>-4603.68</v>
      </c>
      <c r="CS5" s="3">
        <f t="shared" ca="1" si="2"/>
        <v>-4577.0600000000004</v>
      </c>
      <c r="CT5" s="3">
        <f t="shared" ca="1" si="2"/>
        <v>-4551.6000000000004</v>
      </c>
      <c r="CU5" s="3">
        <f t="shared" ca="1" si="2"/>
        <v>-4525.6000000000004</v>
      </c>
      <c r="CV5" s="3">
        <f t="shared" ca="1" si="2"/>
        <v>-4499.95</v>
      </c>
      <c r="CW5" s="3">
        <f t="shared" ca="1" si="2"/>
        <v>-4476.21</v>
      </c>
      <c r="CX5" s="3">
        <f t="shared" ca="1" si="2"/>
        <v>-4451.12</v>
      </c>
      <c r="CY5" s="3">
        <f t="shared" ca="1" si="2"/>
        <v>-4427.09</v>
      </c>
      <c r="CZ5" s="3">
        <f t="shared" ca="1" si="2"/>
        <v>-4402.54</v>
      </c>
      <c r="DA5" s="3">
        <f t="shared" ca="1" si="2"/>
        <v>-4379.04</v>
      </c>
      <c r="DB5" s="3">
        <f t="shared" ca="1" si="2"/>
        <v>-4355.0200000000004</v>
      </c>
      <c r="DC5" s="3">
        <f t="shared" ca="1" si="2"/>
        <v>-4331.26</v>
      </c>
      <c r="DD5" s="3">
        <f t="shared" ca="1" si="2"/>
        <v>-4308.51</v>
      </c>
      <c r="DE5" s="3">
        <f t="shared" ca="1" si="2"/>
        <v>-4285.25</v>
      </c>
      <c r="DF5" s="3">
        <f t="shared" ca="1" si="2"/>
        <v>-4262.9799999999996</v>
      </c>
      <c r="DG5" s="3">
        <f t="shared" ca="1" si="2"/>
        <v>-4240.1899999999996</v>
      </c>
      <c r="DH5" s="3">
        <f t="shared" ca="1" si="2"/>
        <v>-4217.6000000000004</v>
      </c>
      <c r="DI5" s="3">
        <f t="shared" ca="1" si="2"/>
        <v>-4197.3999999999996</v>
      </c>
      <c r="DJ5" s="3">
        <f t="shared" ca="1" si="2"/>
        <v>-4175.26</v>
      </c>
      <c r="DK5" s="3">
        <f t="shared" ca="1" si="2"/>
        <v>-4154.0600000000004</v>
      </c>
      <c r="DL5" s="3">
        <f t="shared" ca="1" si="2"/>
        <v>-4132.38</v>
      </c>
      <c r="DM5" s="3">
        <f t="shared" ca="1" si="2"/>
        <v>-4111.6099999999997</v>
      </c>
      <c r="DN5" s="3">
        <f t="shared" ca="1" si="2"/>
        <v>-4090.37</v>
      </c>
      <c r="DO5" s="3">
        <f t="shared" ca="1" si="2"/>
        <v>-4069.34</v>
      </c>
      <c r="DP5" s="3">
        <f t="shared" ca="1" si="2"/>
        <v>-4049.2</v>
      </c>
      <c r="DQ5" s="3">
        <f t="shared" ca="1" si="2"/>
        <v>-4028.6</v>
      </c>
      <c r="DR5" s="3">
        <f t="shared" ca="1" si="2"/>
        <v>-4008.85</v>
      </c>
      <c r="DS5" s="3">
        <f t="shared" ca="1" si="2"/>
        <v>-3988.66</v>
      </c>
      <c r="DT5" s="3">
        <f t="shared" ca="1" si="2"/>
        <v>-3968.66</v>
      </c>
      <c r="DU5" s="3">
        <f t="shared" ca="1" si="2"/>
        <v>-3950.77</v>
      </c>
      <c r="DV5" s="3">
        <f t="shared" ca="1" si="2"/>
        <v>-3931.15</v>
      </c>
      <c r="DW5" s="3">
        <f t="shared" ca="1" si="2"/>
        <v>-3912.35</v>
      </c>
      <c r="DX5" s="3">
        <f t="shared" ca="1" si="2"/>
        <v>-3893.12</v>
      </c>
      <c r="DY5" s="3">
        <f t="shared" ca="1" si="2"/>
        <v>-3874.68</v>
      </c>
      <c r="DZ5" s="3">
        <f t="shared" ca="1" si="2"/>
        <v>-3855.81</v>
      </c>
      <c r="EA5" s="3">
        <f t="shared" ca="1" si="2"/>
        <v>-3837.12</v>
      </c>
      <c r="EB5" s="3">
        <f t="shared" ca="1" si="2"/>
        <v>-3819.2</v>
      </c>
      <c r="EC5" s="3">
        <f t="shared" ca="1" si="2"/>
        <v>-3800.87</v>
      </c>
      <c r="ED5" s="3">
        <f t="shared" ca="1" si="2"/>
        <v>-3783.29</v>
      </c>
      <c r="EE5" s="3">
        <f t="shared" ca="1" si="2"/>
        <v>-3765.3</v>
      </c>
      <c r="EF5" s="3">
        <f t="shared" ca="1" si="2"/>
        <v>-3747.47</v>
      </c>
      <c r="EG5" s="3">
        <f t="shared" ca="1" si="2"/>
        <v>-3731.52</v>
      </c>
      <c r="EH5" s="3">
        <f t="shared" ref="EH5:GF5" ca="1" si="3">-INDIRECT("F"&amp;COLUMN(EH5)-3)</f>
        <v>-3714.01</v>
      </c>
      <c r="EI5" s="3">
        <f t="shared" ca="1" si="3"/>
        <v>-3697.23</v>
      </c>
      <c r="EJ5" s="3">
        <f t="shared" ca="1" si="3"/>
        <v>-3680.04</v>
      </c>
      <c r="EK5" s="3">
        <f t="shared" ca="1" si="3"/>
        <v>-3663.56</v>
      </c>
      <c r="EL5" s="3">
        <f t="shared" ca="1" si="3"/>
        <v>-3646.69</v>
      </c>
      <c r="EM5" s="3">
        <f t="shared" ca="1" si="3"/>
        <v>-3629.97</v>
      </c>
      <c r="EN5" s="3">
        <f t="shared" ca="1" si="3"/>
        <v>-3613.93</v>
      </c>
      <c r="EO5" s="3">
        <f t="shared" ca="1" si="3"/>
        <v>-3597.51</v>
      </c>
      <c r="EP5" s="3">
        <f t="shared" ca="1" si="3"/>
        <v>-3581.76</v>
      </c>
      <c r="EQ5" s="3">
        <f t="shared" ca="1" si="3"/>
        <v>-3565.64</v>
      </c>
      <c r="ER5" s="3">
        <f t="shared" ca="1" si="3"/>
        <v>-3549.7</v>
      </c>
      <c r="ES5" s="3">
        <f t="shared" ca="1" si="3"/>
        <v>-3534.91</v>
      </c>
      <c r="ET5" s="3">
        <f t="shared" ca="1" si="3"/>
        <v>-3519.24</v>
      </c>
      <c r="EU5" s="3">
        <f t="shared" ca="1" si="3"/>
        <v>-3504.21</v>
      </c>
      <c r="EV5" s="3">
        <f t="shared" ca="1" si="3"/>
        <v>-3488.81</v>
      </c>
      <c r="EW5" s="3">
        <f t="shared" ca="1" si="3"/>
        <v>-3474.03</v>
      </c>
      <c r="EX5" s="3">
        <f t="shared" ca="1" si="3"/>
        <v>-3458.9</v>
      </c>
      <c r="EY5" s="3">
        <f t="shared" ca="1" si="3"/>
        <v>-3443.89</v>
      </c>
      <c r="EZ5" s="3">
        <f t="shared" ca="1" si="3"/>
        <v>-3429.49</v>
      </c>
      <c r="FA5" s="3">
        <f t="shared" ca="1" si="3"/>
        <v>-3414.74</v>
      </c>
      <c r="FB5" s="3">
        <f t="shared" ca="1" si="3"/>
        <v>-3400.58</v>
      </c>
      <c r="FC5" s="3">
        <f t="shared" ca="1" si="3"/>
        <v>-3386.06</v>
      </c>
      <c r="FD5" s="3">
        <f t="shared" ca="1" si="3"/>
        <v>-3371.64</v>
      </c>
      <c r="FE5" s="3">
        <f t="shared" ca="1" si="3"/>
        <v>-3358.72</v>
      </c>
      <c r="FF5" s="3">
        <f t="shared" ca="1" si="3"/>
        <v>-3344.53</v>
      </c>
      <c r="FG5" s="3">
        <f t="shared" ca="1" si="3"/>
        <v>-3330.92</v>
      </c>
      <c r="FH5" s="3">
        <f t="shared" ca="1" si="3"/>
        <v>-3316.96</v>
      </c>
      <c r="FI5" s="3">
        <f t="shared" ca="1" si="3"/>
        <v>-3303.57</v>
      </c>
      <c r="FJ5" s="3">
        <f t="shared" ca="1" si="3"/>
        <v>-3289.84</v>
      </c>
      <c r="FK5" s="3">
        <f t="shared" ca="1" si="3"/>
        <v>-3276.22</v>
      </c>
      <c r="FL5" s="3">
        <f t="shared" ca="1" si="3"/>
        <v>-3263.16</v>
      </c>
      <c r="FM5" s="3">
        <f t="shared" ca="1" si="3"/>
        <v>-3249.76</v>
      </c>
      <c r="FN5" s="3">
        <f t="shared" ca="1" si="3"/>
        <v>-3236.9</v>
      </c>
      <c r="FO5" s="3">
        <f t="shared" ca="1" si="3"/>
        <v>-3223.72</v>
      </c>
      <c r="FP5" s="3">
        <f t="shared" ca="1" si="3"/>
        <v>-3210.65</v>
      </c>
      <c r="FQ5" s="3">
        <f t="shared" ca="1" si="3"/>
        <v>-3198.93</v>
      </c>
      <c r="FR5" s="3">
        <f t="shared" ca="1" si="3"/>
        <v>-3186.06</v>
      </c>
      <c r="FS5" s="3">
        <f t="shared" ca="1" si="3"/>
        <v>-3173.7</v>
      </c>
      <c r="FT5" s="3">
        <f t="shared" ca="1" si="3"/>
        <v>-3161.02</v>
      </c>
      <c r="FU5" s="3">
        <f t="shared" ca="1" si="3"/>
        <v>-3148.86</v>
      </c>
      <c r="FV5" s="3">
        <f t="shared" ca="1" si="3"/>
        <v>-3136.38</v>
      </c>
      <c r="FW5" s="3">
        <f t="shared" ca="1" si="3"/>
        <v>-3124.01</v>
      </c>
      <c r="FX5" s="3">
        <f t="shared" ca="1" si="3"/>
        <v>-3112.12</v>
      </c>
      <c r="FY5" s="3">
        <f t="shared" ca="1" si="3"/>
        <v>-3099.94</v>
      </c>
      <c r="FZ5" s="3">
        <f t="shared" ca="1" si="3"/>
        <v>-3088.23</v>
      </c>
      <c r="GA5" s="3">
        <f t="shared" ca="1" si="3"/>
        <v>-3076.23</v>
      </c>
      <c r="GB5" s="3">
        <f t="shared" ca="1" si="3"/>
        <v>-3064.33</v>
      </c>
      <c r="GC5" s="3">
        <f t="shared" ca="1" si="3"/>
        <v>-3053.65</v>
      </c>
      <c r="GD5" s="3">
        <f t="shared" ca="1" si="3"/>
        <v>-3041.92</v>
      </c>
      <c r="GE5" s="3">
        <f t="shared" ca="1" si="3"/>
        <v>-3030.65</v>
      </c>
      <c r="GF5" s="3">
        <f t="shared" ca="1" si="3"/>
        <v>-3019.2699999994106</v>
      </c>
      <c r="GG5" s="3">
        <f ca="1">SUM(I5:GF5)</f>
        <v>-899999.99999999965</v>
      </c>
    </row>
    <row r="6" spans="1:189">
      <c r="A6" s="3">
        <v>1</v>
      </c>
      <c r="B6" s="4">
        <f t="shared" ref="B6:B69" si="4">EDATE($B$5,A6)</f>
        <v>39641</v>
      </c>
      <c r="C6" s="5">
        <f t="shared" si="0"/>
        <v>8.5300546448087431</v>
      </c>
      <c r="D6" s="3">
        <f>$F$1</f>
        <v>9245.34</v>
      </c>
      <c r="E6" s="3">
        <f>D6-F6</f>
        <v>103.04000000000087</v>
      </c>
      <c r="F6" s="3">
        <f>ROUND(D6/(1+$B$1*(C6-$C$5)),2)</f>
        <v>9142.2999999999993</v>
      </c>
      <c r="G6" s="3">
        <f t="shared" ref="G6:G69" si="5">G5-F6</f>
        <v>890857.7</v>
      </c>
      <c r="H6" s="3">
        <f>1/(1+$B$1*(C6-$C$5))</f>
        <v>0.98885511651469082</v>
      </c>
      <c r="I6" s="3">
        <f ca="1">ROUND(-I$5*(1+$B$1*($C6-$C$5)),2)</f>
        <v>9245.34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>
        <f t="shared" ref="GG6:GG69" ca="1" si="6">SUM(I6:GF6)</f>
        <v>9245.34</v>
      </c>
    </row>
    <row r="7" spans="1:189">
      <c r="A7" s="3">
        <v>2</v>
      </c>
      <c r="B7" s="4">
        <f t="shared" si="4"/>
        <v>39672</v>
      </c>
      <c r="C7" s="5">
        <f t="shared" si="0"/>
        <v>8.6147540983606561</v>
      </c>
      <c r="D7" s="3">
        <f t="shared" ref="D7:D70" si="7">$F$1</f>
        <v>9245.34</v>
      </c>
      <c r="E7" s="3">
        <f t="shared" ref="E7:E70" si="8">D7-F7</f>
        <v>207.13000000000102</v>
      </c>
      <c r="F7" s="3">
        <f t="shared" ref="F7:F70" si="9">ROUND(D7/(1+$B$1*(C7-$C$5)),2)</f>
        <v>9038.2099999999991</v>
      </c>
      <c r="G7" s="3">
        <f t="shared" si="5"/>
        <v>881819.49</v>
      </c>
      <c r="H7" s="3">
        <f t="shared" ref="H7:H70" si="10">1/(1+$B$1*(C7-$C$5))</f>
        <v>0.97759674134419527</v>
      </c>
      <c r="I7" s="3"/>
      <c r="J7" s="3">
        <f ca="1">ROUND(-J$5*(1+$B$1*($C7-$C$5)),2)</f>
        <v>9245.34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>
        <f t="shared" ca="1" si="6"/>
        <v>9245.34</v>
      </c>
    </row>
    <row r="8" spans="1:189">
      <c r="A8" s="3">
        <v>3</v>
      </c>
      <c r="B8" s="4">
        <f t="shared" si="4"/>
        <v>39703</v>
      </c>
      <c r="C8" s="5">
        <f t="shared" si="0"/>
        <v>8.6994535519125691</v>
      </c>
      <c r="D8" s="3">
        <f t="shared" si="7"/>
        <v>9245.34</v>
      </c>
      <c r="E8" s="3">
        <f t="shared" si="8"/>
        <v>308.8700000000008</v>
      </c>
      <c r="F8" s="3">
        <f t="shared" si="9"/>
        <v>8936.4699999999993</v>
      </c>
      <c r="G8" s="3">
        <f t="shared" si="5"/>
        <v>872883.02</v>
      </c>
      <c r="H8" s="3">
        <f t="shared" si="10"/>
        <v>0.96659183942955207</v>
      </c>
      <c r="I8" s="3"/>
      <c r="J8" s="3"/>
      <c r="K8" s="3">
        <f ca="1">ROUND(-K$5*(1+$B$1*($C8-$C$5)),2)</f>
        <v>9245.34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>
        <f t="shared" ca="1" si="6"/>
        <v>9245.34</v>
      </c>
    </row>
    <row r="9" spans="1:189">
      <c r="A9" s="3">
        <v>4</v>
      </c>
      <c r="B9" s="4">
        <f t="shared" si="4"/>
        <v>39733</v>
      </c>
      <c r="C9" s="5">
        <f t="shared" si="0"/>
        <v>8.7814207650273222</v>
      </c>
      <c r="D9" s="3">
        <f t="shared" si="7"/>
        <v>9245.34</v>
      </c>
      <c r="E9" s="3">
        <f t="shared" si="8"/>
        <v>405.17000000000007</v>
      </c>
      <c r="F9" s="3">
        <f t="shared" si="9"/>
        <v>8840.17</v>
      </c>
      <c r="G9" s="3">
        <f t="shared" si="5"/>
        <v>864042.85</v>
      </c>
      <c r="H9" s="3">
        <f t="shared" si="10"/>
        <v>0.9561752988047808</v>
      </c>
      <c r="I9" s="3"/>
      <c r="J9" s="3"/>
      <c r="K9" s="3"/>
      <c r="L9" s="3">
        <f ca="1">ROUND(-L$5*(1+$B$1*($C9-$C$5)),2)</f>
        <v>9245.34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>
        <f t="shared" ca="1" si="6"/>
        <v>9245.34</v>
      </c>
    </row>
    <row r="10" spans="1:189">
      <c r="A10" s="3">
        <v>5</v>
      </c>
      <c r="B10" s="4">
        <f t="shared" si="4"/>
        <v>39764</v>
      </c>
      <c r="C10" s="5">
        <f t="shared" si="0"/>
        <v>8.8661202185792352</v>
      </c>
      <c r="D10" s="3">
        <f t="shared" si="7"/>
        <v>9245.34</v>
      </c>
      <c r="E10" s="3">
        <f t="shared" si="8"/>
        <v>502.53000000000065</v>
      </c>
      <c r="F10" s="3">
        <f t="shared" si="9"/>
        <v>8742.81</v>
      </c>
      <c r="G10" s="3">
        <f t="shared" si="5"/>
        <v>855300.03999999992</v>
      </c>
      <c r="H10" s="3">
        <f t="shared" si="10"/>
        <v>0.94564480186028477</v>
      </c>
      <c r="I10" s="3"/>
      <c r="J10" s="3"/>
      <c r="K10" s="3"/>
      <c r="L10" s="3"/>
      <c r="M10" s="3">
        <f ca="1">ROUND(-M$5*(1+$B$1*($C10-$C$5)),2)</f>
        <v>9245.34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>
        <f t="shared" ca="1" si="6"/>
        <v>9245.34</v>
      </c>
    </row>
    <row r="11" spans="1:189">
      <c r="A11" s="3">
        <v>6</v>
      </c>
      <c r="B11" s="4">
        <f t="shared" si="4"/>
        <v>39794</v>
      </c>
      <c r="C11" s="5">
        <f t="shared" si="0"/>
        <v>8.9480874316939882</v>
      </c>
      <c r="D11" s="3">
        <f t="shared" si="7"/>
        <v>9245.34</v>
      </c>
      <c r="E11" s="3">
        <f t="shared" si="8"/>
        <v>594.72999999999956</v>
      </c>
      <c r="F11" s="3">
        <f t="shared" si="9"/>
        <v>8650.61</v>
      </c>
      <c r="G11" s="3">
        <f t="shared" si="5"/>
        <v>846649.42999999993</v>
      </c>
      <c r="H11" s="3">
        <f t="shared" si="10"/>
        <v>0.93567251461988299</v>
      </c>
      <c r="I11" s="3"/>
      <c r="J11" s="3"/>
      <c r="K11" s="3"/>
      <c r="L11" s="3"/>
      <c r="M11" s="3"/>
      <c r="N11" s="3">
        <f ca="1">ROUND(-N$5*(1+$B$1*($C11-$C$5)),2)</f>
        <v>9245.34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>
        <f t="shared" ca="1" si="6"/>
        <v>9245.34</v>
      </c>
    </row>
    <row r="12" spans="1:189">
      <c r="A12" s="3">
        <v>7</v>
      </c>
      <c r="B12" s="4">
        <f t="shared" si="4"/>
        <v>39825</v>
      </c>
      <c r="C12" s="5">
        <f t="shared" si="0"/>
        <v>9.0328767123287665</v>
      </c>
      <c r="D12" s="3">
        <f t="shared" si="7"/>
        <v>9245.34</v>
      </c>
      <c r="E12" s="3">
        <f t="shared" si="8"/>
        <v>688.07999999999993</v>
      </c>
      <c r="F12" s="3">
        <f t="shared" si="9"/>
        <v>8557.26</v>
      </c>
      <c r="G12" s="3">
        <f t="shared" si="5"/>
        <v>838092.16999999993</v>
      </c>
      <c r="H12" s="3">
        <f t="shared" si="10"/>
        <v>0.92557581308758929</v>
      </c>
      <c r="I12" s="3"/>
      <c r="J12" s="3"/>
      <c r="K12" s="3"/>
      <c r="L12" s="3"/>
      <c r="M12" s="3"/>
      <c r="N12" s="3"/>
      <c r="O12" s="3">
        <f ca="1">ROUND(-O$5*(1+$B$1*($C12-$C$5)),2)</f>
        <v>9245.34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>
        <f t="shared" ca="1" si="6"/>
        <v>9245.34</v>
      </c>
    </row>
    <row r="13" spans="1:189">
      <c r="A13" s="3">
        <v>8</v>
      </c>
      <c r="B13" s="4">
        <f t="shared" si="4"/>
        <v>39856</v>
      </c>
      <c r="C13" s="5">
        <f t="shared" si="0"/>
        <v>9.117808219178082</v>
      </c>
      <c r="D13" s="3">
        <f t="shared" si="7"/>
        <v>9245.34</v>
      </c>
      <c r="E13" s="3">
        <f t="shared" si="8"/>
        <v>779.57999999999993</v>
      </c>
      <c r="F13" s="3">
        <f t="shared" si="9"/>
        <v>8465.76</v>
      </c>
      <c r="G13" s="3">
        <f t="shared" si="5"/>
        <v>829626.40999999992</v>
      </c>
      <c r="H13" s="3">
        <f t="shared" si="10"/>
        <v>0.91567829183055782</v>
      </c>
      <c r="I13" s="3"/>
      <c r="J13" s="3"/>
      <c r="K13" s="3"/>
      <c r="L13" s="3"/>
      <c r="M13" s="3"/>
      <c r="N13" s="3"/>
      <c r="O13" s="3"/>
      <c r="P13" s="3">
        <f ca="1">ROUND(-P$5*(1+$B$1*($C13-$C$5)),2)</f>
        <v>9245.34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>
        <f t="shared" ca="1" si="6"/>
        <v>9245.34</v>
      </c>
    </row>
    <row r="14" spans="1:189">
      <c r="A14" s="3">
        <v>9</v>
      </c>
      <c r="B14" s="4">
        <f t="shared" si="4"/>
        <v>39884</v>
      </c>
      <c r="C14" s="5">
        <f t="shared" si="0"/>
        <v>9.1945205479452063</v>
      </c>
      <c r="D14" s="3">
        <f t="shared" si="7"/>
        <v>9245.34</v>
      </c>
      <c r="E14" s="3">
        <f t="shared" si="8"/>
        <v>860.56999999999971</v>
      </c>
      <c r="F14" s="3">
        <f t="shared" si="9"/>
        <v>8384.77</v>
      </c>
      <c r="G14" s="3">
        <f t="shared" si="5"/>
        <v>821241.6399999999</v>
      </c>
      <c r="H14" s="3">
        <f t="shared" si="10"/>
        <v>0.90691879448163748</v>
      </c>
      <c r="I14" s="3"/>
      <c r="J14" s="3"/>
      <c r="K14" s="3"/>
      <c r="L14" s="3"/>
      <c r="M14" s="3"/>
      <c r="N14" s="3"/>
      <c r="O14" s="3"/>
      <c r="P14" s="3"/>
      <c r="Q14" s="3">
        <f ca="1">ROUND(-Q$5*(1+$B$1*($C14-$C$5)),2)</f>
        <v>9245.34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>
        <f t="shared" ca="1" si="6"/>
        <v>9245.34</v>
      </c>
    </row>
    <row r="15" spans="1:189">
      <c r="A15" s="3">
        <v>10</v>
      </c>
      <c r="B15" s="4">
        <f t="shared" si="4"/>
        <v>39915</v>
      </c>
      <c r="C15" s="5">
        <f t="shared" si="0"/>
        <v>9.2794520547945201</v>
      </c>
      <c r="D15" s="3">
        <f t="shared" si="7"/>
        <v>9245.34</v>
      </c>
      <c r="E15" s="3">
        <f t="shared" si="8"/>
        <v>948.44000000000051</v>
      </c>
      <c r="F15" s="3">
        <f t="shared" si="9"/>
        <v>8296.9</v>
      </c>
      <c r="G15" s="3">
        <f t="shared" si="5"/>
        <v>812944.73999999987</v>
      </c>
      <c r="H15" s="3">
        <f t="shared" si="10"/>
        <v>0.89741421570891367</v>
      </c>
      <c r="I15" s="3"/>
      <c r="J15" s="3"/>
      <c r="K15" s="3"/>
      <c r="L15" s="3"/>
      <c r="M15" s="3"/>
      <c r="N15" s="3"/>
      <c r="O15" s="3"/>
      <c r="P15" s="3"/>
      <c r="Q15" s="3"/>
      <c r="R15" s="3">
        <f ca="1">ROUND(-R$5*(1+$B$1*($C15-$C$5)),2)</f>
        <v>9245.34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>
        <f t="shared" ca="1" si="6"/>
        <v>9245.34</v>
      </c>
    </row>
    <row r="16" spans="1:189">
      <c r="A16" s="3">
        <v>11</v>
      </c>
      <c r="B16" s="4">
        <f t="shared" si="4"/>
        <v>39945</v>
      </c>
      <c r="C16" s="5">
        <f t="shared" si="0"/>
        <v>9.3616438356164391</v>
      </c>
      <c r="D16" s="3">
        <f t="shared" si="7"/>
        <v>9245.34</v>
      </c>
      <c r="E16" s="3">
        <f t="shared" si="8"/>
        <v>1031.7399999999998</v>
      </c>
      <c r="F16" s="3">
        <f t="shared" si="9"/>
        <v>8213.6</v>
      </c>
      <c r="G16" s="3">
        <f t="shared" si="5"/>
        <v>804731.1399999999</v>
      </c>
      <c r="H16" s="3">
        <f t="shared" si="10"/>
        <v>0.88840401334634311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f ca="1">ROUND(-S$5*(1+$B$1*($C16-$C$5)),2)</f>
        <v>9245.34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>
        <f t="shared" ca="1" si="6"/>
        <v>9245.34</v>
      </c>
    </row>
    <row r="17" spans="1:189">
      <c r="A17" s="3">
        <v>12</v>
      </c>
      <c r="B17" s="4">
        <f t="shared" si="4"/>
        <v>39976</v>
      </c>
      <c r="C17" s="5">
        <f t="shared" si="0"/>
        <v>9.4465753424657528</v>
      </c>
      <c r="D17" s="3">
        <f t="shared" si="7"/>
        <v>9245.34</v>
      </c>
      <c r="E17" s="3">
        <f t="shared" si="8"/>
        <v>1116.08</v>
      </c>
      <c r="F17" s="3">
        <f t="shared" si="9"/>
        <v>8129.26</v>
      </c>
      <c r="G17" s="3">
        <f t="shared" si="5"/>
        <v>796601.87999999989</v>
      </c>
      <c r="H17" s="3">
        <f t="shared" si="10"/>
        <v>0.87928159422526753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 ca="1">ROUND(-T$5*(1+$B$1*($C17-$C$5)),2)</f>
        <v>9245.34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>
        <f t="shared" ca="1" si="6"/>
        <v>9245.34</v>
      </c>
    </row>
    <row r="18" spans="1:189">
      <c r="A18" s="3">
        <v>13</v>
      </c>
      <c r="B18" s="4">
        <f t="shared" si="4"/>
        <v>40006</v>
      </c>
      <c r="C18" s="5">
        <f t="shared" si="0"/>
        <v>9.5287671232876718</v>
      </c>
      <c r="D18" s="3">
        <f t="shared" si="7"/>
        <v>9245.34</v>
      </c>
      <c r="E18" s="3">
        <f t="shared" si="8"/>
        <v>1196.0699999999997</v>
      </c>
      <c r="F18" s="3">
        <f t="shared" si="9"/>
        <v>8049.27</v>
      </c>
      <c r="G18" s="3">
        <f t="shared" si="5"/>
        <v>788552.60999999987</v>
      </c>
      <c r="H18" s="3">
        <f t="shared" si="10"/>
        <v>0.87063006792204922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ca="1">ROUND(-U$5*(1+$B$1*($C18-$C$5)),2)</f>
        <v>9245.34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>
        <f t="shared" ca="1" si="6"/>
        <v>9245.34</v>
      </c>
    </row>
    <row r="19" spans="1:189">
      <c r="A19" s="3">
        <v>14</v>
      </c>
      <c r="B19" s="4">
        <f t="shared" si="4"/>
        <v>40037</v>
      </c>
      <c r="C19" s="5">
        <f t="shared" si="0"/>
        <v>9.6136986301369856</v>
      </c>
      <c r="D19" s="3">
        <f t="shared" si="7"/>
        <v>9245.34</v>
      </c>
      <c r="E19" s="3">
        <f t="shared" si="8"/>
        <v>1277.08</v>
      </c>
      <c r="F19" s="3">
        <f t="shared" si="9"/>
        <v>7968.26</v>
      </c>
      <c r="G19" s="3">
        <f t="shared" si="5"/>
        <v>780584.34999999986</v>
      </c>
      <c r="H19" s="3">
        <f t="shared" si="10"/>
        <v>0.86186721444922731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 ca="1">ROUND(-V$5*(1+$B$1*($C19-$C$5)),2)</f>
        <v>9245.35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>
        <f t="shared" ca="1" si="6"/>
        <v>9245.35</v>
      </c>
    </row>
    <row r="20" spans="1:189">
      <c r="A20" s="3">
        <v>15</v>
      </c>
      <c r="B20" s="4">
        <f t="shared" si="4"/>
        <v>40068</v>
      </c>
      <c r="C20" s="5">
        <f t="shared" si="0"/>
        <v>9.6986301369863011</v>
      </c>
      <c r="D20" s="3">
        <f t="shared" si="7"/>
        <v>9245.34</v>
      </c>
      <c r="E20" s="3">
        <f t="shared" si="8"/>
        <v>1356.4899999999998</v>
      </c>
      <c r="F20" s="3">
        <f t="shared" si="9"/>
        <v>7888.85</v>
      </c>
      <c r="G20" s="3">
        <f t="shared" si="5"/>
        <v>772695.49999999988</v>
      </c>
      <c r="H20" s="3">
        <f t="shared" si="10"/>
        <v>0.85327899872733104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 ca="1">ROUND(-W$5*(1+$B$1*($C20-$C$5)),2)</f>
        <v>9245.33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>
        <f t="shared" ca="1" si="6"/>
        <v>9245.33</v>
      </c>
    </row>
    <row r="21" spans="1:189">
      <c r="A21" s="3">
        <v>16</v>
      </c>
      <c r="B21" s="4">
        <f t="shared" si="4"/>
        <v>40098</v>
      </c>
      <c r="C21" s="5">
        <f t="shared" si="0"/>
        <v>9.7808219178082183</v>
      </c>
      <c r="D21" s="3">
        <f t="shared" si="7"/>
        <v>9245.34</v>
      </c>
      <c r="E21" s="3">
        <f t="shared" si="8"/>
        <v>1431.83</v>
      </c>
      <c r="F21" s="3">
        <f t="shared" si="9"/>
        <v>7813.51</v>
      </c>
      <c r="G21" s="3">
        <f t="shared" si="5"/>
        <v>764881.98999999987</v>
      </c>
      <c r="H21" s="3">
        <f t="shared" si="10"/>
        <v>0.84512923031179132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f ca="1">ROUND(-X$5*(1+$B$1*($C21-$C$5)),2)</f>
        <v>9245.34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>
        <f t="shared" ca="1" si="6"/>
        <v>9245.34</v>
      </c>
    </row>
    <row r="22" spans="1:189">
      <c r="A22" s="3">
        <v>17</v>
      </c>
      <c r="B22" s="4">
        <f t="shared" si="4"/>
        <v>40129</v>
      </c>
      <c r="C22" s="5">
        <f t="shared" si="0"/>
        <v>9.8657534246575338</v>
      </c>
      <c r="D22" s="3">
        <f t="shared" si="7"/>
        <v>9245.34</v>
      </c>
      <c r="E22" s="3">
        <f t="shared" si="8"/>
        <v>1508.1900000000005</v>
      </c>
      <c r="F22" s="3">
        <f t="shared" si="9"/>
        <v>7737.15</v>
      </c>
      <c r="G22" s="3">
        <f t="shared" si="5"/>
        <v>757144.83999999985</v>
      </c>
      <c r="H22" s="3">
        <f t="shared" si="10"/>
        <v>0.83686975380499617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ca="1">ROUND(-Y$5*(1+$B$1*($C22-$C$5)),2)</f>
        <v>9245.35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>
        <f t="shared" ca="1" si="6"/>
        <v>9245.35</v>
      </c>
    </row>
    <row r="23" spans="1:189">
      <c r="A23" s="3">
        <v>18</v>
      </c>
      <c r="B23" s="4">
        <f t="shared" si="4"/>
        <v>40159</v>
      </c>
      <c r="C23" s="5">
        <f t="shared" si="0"/>
        <v>9.9479452054794528</v>
      </c>
      <c r="D23" s="3">
        <f t="shared" si="7"/>
        <v>9245.34</v>
      </c>
      <c r="E23" s="3">
        <f t="shared" si="8"/>
        <v>1580.6900000000005</v>
      </c>
      <c r="F23" s="3">
        <f t="shared" si="9"/>
        <v>7664.65</v>
      </c>
      <c r="G23" s="3">
        <f t="shared" si="5"/>
        <v>749480.18999999983</v>
      </c>
      <c r="H23" s="3">
        <f t="shared" si="10"/>
        <v>0.82902898452016882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ca="1">ROUND(-Z$5*(1+$B$1*($C23-$C$5)),2)</f>
        <v>9245.33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>
        <f t="shared" ca="1" si="6"/>
        <v>9245.33</v>
      </c>
    </row>
    <row r="24" spans="1:189">
      <c r="A24" s="3">
        <v>19</v>
      </c>
      <c r="B24" s="4">
        <f t="shared" si="4"/>
        <v>40190</v>
      </c>
      <c r="C24" s="5">
        <f t="shared" si="0"/>
        <v>10.032876712328767</v>
      </c>
      <c r="D24" s="3">
        <f t="shared" si="7"/>
        <v>9245.34</v>
      </c>
      <c r="E24" s="3">
        <f t="shared" si="8"/>
        <v>1654.1800000000003</v>
      </c>
      <c r="F24" s="3">
        <f t="shared" si="9"/>
        <v>7591.16</v>
      </c>
      <c r="G24" s="3">
        <f t="shared" si="5"/>
        <v>741889.0299999998</v>
      </c>
      <c r="H24" s="3">
        <f t="shared" si="10"/>
        <v>0.82107972690909181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 ca="1">ROUND(-AA$5*(1+$B$1*($C24-$C$5)),2)</f>
        <v>9245.34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>
        <f t="shared" ca="1" si="6"/>
        <v>9245.34</v>
      </c>
    </row>
    <row r="25" spans="1:189">
      <c r="A25" s="3">
        <v>20</v>
      </c>
      <c r="B25" s="4">
        <f t="shared" si="4"/>
        <v>40221</v>
      </c>
      <c r="C25" s="5">
        <f t="shared" si="0"/>
        <v>10.117808219178082</v>
      </c>
      <c r="D25" s="3">
        <f t="shared" si="7"/>
        <v>9245.34</v>
      </c>
      <c r="E25" s="3">
        <f t="shared" si="8"/>
        <v>1726.2799999999997</v>
      </c>
      <c r="F25" s="3">
        <f t="shared" si="9"/>
        <v>7519.06</v>
      </c>
      <c r="G25" s="3">
        <f t="shared" si="5"/>
        <v>734369.96999999974</v>
      </c>
      <c r="H25" s="3">
        <f t="shared" si="10"/>
        <v>0.81328146652443312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>
        <f ca="1">ROUND(-AB$5*(1+$B$1*($C25-$C$5)),2)</f>
        <v>9245.34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>
        <f t="shared" ca="1" si="6"/>
        <v>9245.34</v>
      </c>
    </row>
    <row r="26" spans="1:189">
      <c r="A26" s="3">
        <v>21</v>
      </c>
      <c r="B26" s="4">
        <f t="shared" si="4"/>
        <v>40249</v>
      </c>
      <c r="C26" s="5">
        <f t="shared" si="0"/>
        <v>10.194520547945206</v>
      </c>
      <c r="D26" s="3">
        <f t="shared" si="7"/>
        <v>9245.34</v>
      </c>
      <c r="E26" s="3">
        <f t="shared" si="8"/>
        <v>1790.2300000000005</v>
      </c>
      <c r="F26" s="3">
        <f t="shared" si="9"/>
        <v>7455.11</v>
      </c>
      <c r="G26" s="3">
        <f t="shared" si="5"/>
        <v>726914.85999999975</v>
      </c>
      <c r="H26" s="3">
        <f t="shared" si="10"/>
        <v>0.80636411362798499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>
        <f ca="1">ROUND(-AC$5*(1+$B$1*($C26-$C$5)),2)</f>
        <v>9245.34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>
        <f t="shared" ca="1" si="6"/>
        <v>9245.34</v>
      </c>
    </row>
    <row r="27" spans="1:189">
      <c r="A27" s="3">
        <v>22</v>
      </c>
      <c r="B27" s="4">
        <f t="shared" si="4"/>
        <v>40280</v>
      </c>
      <c r="C27" s="5">
        <f t="shared" si="0"/>
        <v>10.27945205479452</v>
      </c>
      <c r="D27" s="3">
        <f t="shared" si="7"/>
        <v>9245.34</v>
      </c>
      <c r="E27" s="3">
        <f t="shared" si="8"/>
        <v>1859.7799999999997</v>
      </c>
      <c r="F27" s="3">
        <f t="shared" si="9"/>
        <v>7385.56</v>
      </c>
      <c r="G27" s="3">
        <f t="shared" si="5"/>
        <v>719529.2999999997</v>
      </c>
      <c r="H27" s="3">
        <f t="shared" si="10"/>
        <v>0.79884159298306234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f ca="1">ROUND(-AD$5*(1+$B$1*($C27-$C$5)),2)</f>
        <v>9245.34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>
        <f t="shared" ca="1" si="6"/>
        <v>9245.34</v>
      </c>
    </row>
    <row r="28" spans="1:189">
      <c r="A28" s="3">
        <v>23</v>
      </c>
      <c r="B28" s="4">
        <f t="shared" si="4"/>
        <v>40310</v>
      </c>
      <c r="C28" s="5">
        <f t="shared" si="0"/>
        <v>10.361643835616439</v>
      </c>
      <c r="D28" s="3">
        <f t="shared" si="7"/>
        <v>9245.34</v>
      </c>
      <c r="E28" s="3">
        <f t="shared" si="8"/>
        <v>1925.8600000000006</v>
      </c>
      <c r="F28" s="3">
        <f t="shared" si="9"/>
        <v>7319.48</v>
      </c>
      <c r="G28" s="3">
        <f t="shared" si="5"/>
        <v>712209.81999999972</v>
      </c>
      <c r="H28" s="3">
        <f t="shared" si="10"/>
        <v>0.79169417456740965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>
        <f ca="1">ROUND(-AE$5*(1+$B$1*($C28-$C$5)),2)</f>
        <v>9245.34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>
        <f t="shared" ca="1" si="6"/>
        <v>9245.34</v>
      </c>
    </row>
    <row r="29" spans="1:189">
      <c r="A29" s="3">
        <v>24</v>
      </c>
      <c r="B29" s="4">
        <f t="shared" si="4"/>
        <v>40341</v>
      </c>
      <c r="C29" s="5">
        <f t="shared" si="0"/>
        <v>10.446575342465753</v>
      </c>
      <c r="D29" s="3">
        <f t="shared" si="7"/>
        <v>9245.34</v>
      </c>
      <c r="E29" s="3">
        <f t="shared" si="8"/>
        <v>1992.9099999999999</v>
      </c>
      <c r="F29" s="3">
        <f t="shared" si="9"/>
        <v>7252.43</v>
      </c>
      <c r="G29" s="3">
        <f t="shared" si="5"/>
        <v>704957.38999999966</v>
      </c>
      <c r="H29" s="3">
        <f t="shared" si="10"/>
        <v>0.78444164317006848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>
        <f ca="1">ROUND(-AF$5*(1+$B$1*($C29-$C$5)),2)</f>
        <v>9245.34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>
        <f t="shared" ca="1" si="6"/>
        <v>9245.34</v>
      </c>
    </row>
    <row r="30" spans="1:189">
      <c r="A30" s="3">
        <v>25</v>
      </c>
      <c r="B30" s="4">
        <f t="shared" si="4"/>
        <v>40371</v>
      </c>
      <c r="C30" s="5">
        <f t="shared" si="0"/>
        <v>10.528767123287672</v>
      </c>
      <c r="D30" s="3">
        <f t="shared" si="7"/>
        <v>9245.34</v>
      </c>
      <c r="E30" s="3">
        <f t="shared" si="8"/>
        <v>2056.6400000000003</v>
      </c>
      <c r="F30" s="3">
        <f t="shared" si="9"/>
        <v>7188.7</v>
      </c>
      <c r="G30" s="3">
        <f t="shared" si="5"/>
        <v>697768.68999999971</v>
      </c>
      <c r="H30" s="3">
        <f t="shared" si="10"/>
        <v>0.77754846982168724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>
        <f ca="1">ROUND(-AG$5*(1+$B$1*($C30-$C$5)),2)</f>
        <v>9245.34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>
        <f t="shared" ca="1" si="6"/>
        <v>9245.34</v>
      </c>
    </row>
    <row r="31" spans="1:189">
      <c r="A31" s="3">
        <v>26</v>
      </c>
      <c r="B31" s="4">
        <f t="shared" si="4"/>
        <v>40402</v>
      </c>
      <c r="C31" s="5">
        <f t="shared" si="0"/>
        <v>10.613698630136986</v>
      </c>
      <c r="D31" s="3">
        <f t="shared" si="7"/>
        <v>9245.34</v>
      </c>
      <c r="E31" s="3">
        <f t="shared" si="8"/>
        <v>2121.33</v>
      </c>
      <c r="F31" s="3">
        <f t="shared" si="9"/>
        <v>7124.01</v>
      </c>
      <c r="G31" s="3">
        <f t="shared" si="5"/>
        <v>690644.6799999997</v>
      </c>
      <c r="H31" s="3">
        <f t="shared" si="10"/>
        <v>0.77055164899437212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>
        <f ca="1">ROUND(-AH$5*(1+$B$1*($C31-$C$5)),2)</f>
        <v>9245.34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>
        <f t="shared" ca="1" si="6"/>
        <v>9245.34</v>
      </c>
    </row>
    <row r="32" spans="1:189">
      <c r="A32" s="3">
        <v>27</v>
      </c>
      <c r="B32" s="4">
        <f t="shared" si="4"/>
        <v>40433</v>
      </c>
      <c r="C32" s="5">
        <f t="shared" si="0"/>
        <v>10.698630136986301</v>
      </c>
      <c r="D32" s="3">
        <f t="shared" si="7"/>
        <v>9245.34</v>
      </c>
      <c r="E32" s="3">
        <f t="shared" si="8"/>
        <v>2184.8600000000006</v>
      </c>
      <c r="F32" s="3">
        <f t="shared" si="9"/>
        <v>7060.48</v>
      </c>
      <c r="G32" s="3">
        <f t="shared" si="5"/>
        <v>683584.19999999972</v>
      </c>
      <c r="H32" s="3">
        <f t="shared" si="10"/>
        <v>0.7636796278498108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>
        <f ca="1">ROUND(-AI$5*(1+$B$1*($C32-$C$5)),2)</f>
        <v>9245.34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>
        <f t="shared" ca="1" si="6"/>
        <v>9245.34</v>
      </c>
    </row>
    <row r="33" spans="1:189">
      <c r="A33" s="3">
        <v>28</v>
      </c>
      <c r="B33" s="4">
        <f t="shared" si="4"/>
        <v>40463</v>
      </c>
      <c r="C33" s="5">
        <f t="shared" si="0"/>
        <v>10.780821917808218</v>
      </c>
      <c r="D33" s="3">
        <f t="shared" si="7"/>
        <v>9245.34</v>
      </c>
      <c r="E33" s="3">
        <f t="shared" si="8"/>
        <v>2245.2799999999997</v>
      </c>
      <c r="F33" s="3">
        <f t="shared" si="9"/>
        <v>7000.06</v>
      </c>
      <c r="G33" s="3">
        <f t="shared" si="5"/>
        <v>676584.13999999966</v>
      </c>
      <c r="H33" s="3">
        <f t="shared" si="10"/>
        <v>0.75714499264264645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>
        <f ca="1">ROUND(-AJ$5*(1+$B$1*($C33-$C$5)),2)</f>
        <v>9245.34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>
        <f t="shared" ca="1" si="6"/>
        <v>9245.34</v>
      </c>
    </row>
    <row r="34" spans="1:189">
      <c r="A34" s="3">
        <v>29</v>
      </c>
      <c r="B34" s="4">
        <f t="shared" si="4"/>
        <v>40494</v>
      </c>
      <c r="C34" s="5">
        <f t="shared" si="0"/>
        <v>10.865753424657534</v>
      </c>
      <c r="D34" s="3">
        <f t="shared" si="7"/>
        <v>9245.34</v>
      </c>
      <c r="E34" s="3">
        <f t="shared" si="8"/>
        <v>2306.63</v>
      </c>
      <c r="F34" s="3">
        <f t="shared" si="9"/>
        <v>6938.71</v>
      </c>
      <c r="G34" s="3">
        <f t="shared" si="5"/>
        <v>669645.4299999997</v>
      </c>
      <c r="H34" s="3">
        <f t="shared" si="10"/>
        <v>0.75050899105164515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>
        <f ca="1">ROUND(-AK$5*(1+$B$1*($C34-$C$5)),2)</f>
        <v>9245.34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>
        <f t="shared" ca="1" si="6"/>
        <v>9245.34</v>
      </c>
    </row>
    <row r="35" spans="1:189">
      <c r="A35" s="3">
        <v>30</v>
      </c>
      <c r="B35" s="4">
        <f t="shared" si="4"/>
        <v>40524</v>
      </c>
      <c r="C35" s="5">
        <f t="shared" si="0"/>
        <v>10.947945205479453</v>
      </c>
      <c r="D35" s="3">
        <f t="shared" si="7"/>
        <v>9245.34</v>
      </c>
      <c r="E35" s="3">
        <f t="shared" si="8"/>
        <v>2364.9899999999998</v>
      </c>
      <c r="F35" s="3">
        <f t="shared" si="9"/>
        <v>6880.35</v>
      </c>
      <c r="G35" s="3">
        <f t="shared" si="5"/>
        <v>662765.07999999973</v>
      </c>
      <c r="H35" s="3">
        <f t="shared" si="10"/>
        <v>0.7441968770916435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>
        <f ca="1">ROUND(-AL$5*(1+$B$1*($C35-$C$5)),2)</f>
        <v>9245.34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>
        <f t="shared" ca="1" si="6"/>
        <v>9245.34</v>
      </c>
    </row>
    <row r="36" spans="1:189">
      <c r="A36" s="3">
        <v>31</v>
      </c>
      <c r="B36" s="4">
        <f t="shared" si="4"/>
        <v>40555</v>
      </c>
      <c r="C36" s="5">
        <f t="shared" si="0"/>
        <v>11.032876712328767</v>
      </c>
      <c r="D36" s="3">
        <f t="shared" si="7"/>
        <v>9245.34</v>
      </c>
      <c r="E36" s="3">
        <f t="shared" si="8"/>
        <v>2424.2700000000004</v>
      </c>
      <c r="F36" s="3">
        <f t="shared" si="9"/>
        <v>6821.07</v>
      </c>
      <c r="G36" s="3">
        <f t="shared" si="5"/>
        <v>655944.00999999978</v>
      </c>
      <c r="H36" s="3">
        <f t="shared" si="10"/>
        <v>0.73778494140563233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>
        <f ca="1">ROUND(-AM$5*(1+$B$1*($C36-$C$5)),2)</f>
        <v>9245.34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>
        <f t="shared" ca="1" si="6"/>
        <v>9245.34</v>
      </c>
    </row>
    <row r="37" spans="1:189">
      <c r="A37" s="3">
        <v>32</v>
      </c>
      <c r="B37" s="4">
        <f t="shared" si="4"/>
        <v>40586</v>
      </c>
      <c r="C37" s="5">
        <f t="shared" si="0"/>
        <v>11.117808219178082</v>
      </c>
      <c r="D37" s="3">
        <f t="shared" si="7"/>
        <v>9245.34</v>
      </c>
      <c r="E37" s="3">
        <f t="shared" si="8"/>
        <v>2482.54</v>
      </c>
      <c r="F37" s="3">
        <f t="shared" si="9"/>
        <v>6762.8</v>
      </c>
      <c r="G37" s="3">
        <f t="shared" si="5"/>
        <v>649181.20999999973</v>
      </c>
      <c r="H37" s="3">
        <f t="shared" si="10"/>
        <v>0.73148255124730932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>
        <f ca="1">ROUND(-AN$5*(1+$B$1*($C37-$C$5)),2)</f>
        <v>9245.33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>
        <f t="shared" ca="1" si="6"/>
        <v>9245.33</v>
      </c>
    </row>
    <row r="38" spans="1:189">
      <c r="A38" s="3">
        <v>33</v>
      </c>
      <c r="B38" s="4">
        <f t="shared" si="4"/>
        <v>40614</v>
      </c>
      <c r="C38" s="5">
        <f t="shared" si="0"/>
        <v>11.194520547945206</v>
      </c>
      <c r="D38" s="3">
        <f t="shared" si="7"/>
        <v>9245.34</v>
      </c>
      <c r="E38" s="3">
        <f t="shared" si="8"/>
        <v>2534.3100000000004</v>
      </c>
      <c r="F38" s="3">
        <f t="shared" si="9"/>
        <v>6711.03</v>
      </c>
      <c r="G38" s="3">
        <f t="shared" si="5"/>
        <v>642470.1799999997</v>
      </c>
      <c r="H38" s="3">
        <f t="shared" si="10"/>
        <v>0.72588190929926499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>
        <f ca="1">ROUND(-AO$5*(1+$B$1*($C38-$C$5)),2)</f>
        <v>9245.35</v>
      </c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>
        <f t="shared" ca="1" si="6"/>
        <v>9245.35</v>
      </c>
    </row>
    <row r="39" spans="1:189">
      <c r="A39" s="3">
        <v>34</v>
      </c>
      <c r="B39" s="4">
        <f t="shared" si="4"/>
        <v>40645</v>
      </c>
      <c r="C39" s="5">
        <f t="shared" si="0"/>
        <v>11.27945205479452</v>
      </c>
      <c r="D39" s="3">
        <f t="shared" si="7"/>
        <v>9245.34</v>
      </c>
      <c r="E39" s="3">
        <f t="shared" si="8"/>
        <v>2590.7300000000005</v>
      </c>
      <c r="F39" s="3">
        <f t="shared" si="9"/>
        <v>6654.61</v>
      </c>
      <c r="G39" s="3">
        <f t="shared" si="5"/>
        <v>635815.56999999972</v>
      </c>
      <c r="H39" s="3">
        <f t="shared" si="10"/>
        <v>0.71978039666586335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>
        <f ca="1">ROUND(-AP$5*(1+$B$1*($C39-$C$5)),2)</f>
        <v>9245.33</v>
      </c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>
        <f t="shared" ca="1" si="6"/>
        <v>9245.33</v>
      </c>
    </row>
    <row r="40" spans="1:189">
      <c r="A40" s="3">
        <v>35</v>
      </c>
      <c r="B40" s="4">
        <f t="shared" si="4"/>
        <v>40675</v>
      </c>
      <c r="C40" s="5">
        <f t="shared" si="0"/>
        <v>11.361643835616439</v>
      </c>
      <c r="D40" s="3">
        <f t="shared" si="7"/>
        <v>9245.34</v>
      </c>
      <c r="E40" s="3">
        <f t="shared" si="8"/>
        <v>2644.42</v>
      </c>
      <c r="F40" s="3">
        <f t="shared" si="9"/>
        <v>6600.92</v>
      </c>
      <c r="G40" s="3">
        <f t="shared" si="5"/>
        <v>629214.64999999967</v>
      </c>
      <c r="H40" s="3">
        <f t="shared" si="10"/>
        <v>0.71397258348486115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>
        <f ca="1">ROUND(-AQ$5*(1+$B$1*($C40-$C$5)),2)</f>
        <v>9245.34</v>
      </c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>
        <f t="shared" ca="1" si="6"/>
        <v>9245.34</v>
      </c>
    </row>
    <row r="41" spans="1:189">
      <c r="A41" s="3">
        <v>36</v>
      </c>
      <c r="B41" s="4">
        <f t="shared" si="4"/>
        <v>40706</v>
      </c>
      <c r="C41" s="5">
        <f t="shared" si="0"/>
        <v>11.446575342465753</v>
      </c>
      <c r="D41" s="3">
        <f t="shared" si="7"/>
        <v>9245.34</v>
      </c>
      <c r="E41" s="3">
        <f t="shared" si="8"/>
        <v>2699</v>
      </c>
      <c r="F41" s="3">
        <f t="shared" si="9"/>
        <v>6546.34</v>
      </c>
      <c r="G41" s="3">
        <f t="shared" si="5"/>
        <v>622668.30999999971</v>
      </c>
      <c r="H41" s="3">
        <f t="shared" si="10"/>
        <v>0.70806882562552975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>
        <f ca="1">ROUND(-AR$5*(1+$B$1*($C41-$C$5)),2)</f>
        <v>9245.34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>
        <f t="shared" ca="1" si="6"/>
        <v>9245.34</v>
      </c>
    </row>
    <row r="42" spans="1:189">
      <c r="A42" s="3">
        <v>37</v>
      </c>
      <c r="B42" s="4">
        <f t="shared" si="4"/>
        <v>40736</v>
      </c>
      <c r="C42" s="5">
        <f t="shared" si="0"/>
        <v>11.528767123287672</v>
      </c>
      <c r="D42" s="3">
        <f t="shared" si="7"/>
        <v>9245.34</v>
      </c>
      <c r="E42" s="3">
        <f t="shared" si="8"/>
        <v>2750.9700000000003</v>
      </c>
      <c r="F42" s="3">
        <f t="shared" si="9"/>
        <v>6494.37</v>
      </c>
      <c r="G42" s="3">
        <f t="shared" si="5"/>
        <v>616173.93999999971</v>
      </c>
      <c r="H42" s="3">
        <f t="shared" si="10"/>
        <v>0.70244773510690106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>
        <f ca="1">ROUND(-AS$5*(1+$B$1*($C42-$C$5)),2)</f>
        <v>9245.34</v>
      </c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>
        <f t="shared" ca="1" si="6"/>
        <v>9245.34</v>
      </c>
    </row>
    <row r="43" spans="1:189">
      <c r="A43" s="3">
        <v>38</v>
      </c>
      <c r="B43" s="4">
        <f t="shared" si="4"/>
        <v>40767</v>
      </c>
      <c r="C43" s="5">
        <f t="shared" si="0"/>
        <v>11.613698630136986</v>
      </c>
      <c r="D43" s="3">
        <f t="shared" si="7"/>
        <v>9245.34</v>
      </c>
      <c r="E43" s="3">
        <f t="shared" si="8"/>
        <v>2803.8100000000004</v>
      </c>
      <c r="F43" s="3">
        <f t="shared" si="9"/>
        <v>6441.53</v>
      </c>
      <c r="G43" s="3">
        <f t="shared" si="5"/>
        <v>609732.40999999968</v>
      </c>
      <c r="H43" s="3">
        <f t="shared" si="10"/>
        <v>0.69673227140640015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 ca="1">ROUND(-AT$5*(1+$B$1*($C43-$C$5)),2)</f>
        <v>9245.34</v>
      </c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>
        <f t="shared" ca="1" si="6"/>
        <v>9245.34</v>
      </c>
    </row>
    <row r="44" spans="1:189">
      <c r="A44" s="3">
        <v>39</v>
      </c>
      <c r="B44" s="4">
        <f t="shared" si="4"/>
        <v>40798</v>
      </c>
      <c r="C44" s="5">
        <f t="shared" si="0"/>
        <v>11.698630136986301</v>
      </c>
      <c r="D44" s="3">
        <f t="shared" si="7"/>
        <v>9245.34</v>
      </c>
      <c r="E44" s="3">
        <f t="shared" si="8"/>
        <v>2855.8</v>
      </c>
      <c r="F44" s="3">
        <f t="shared" si="9"/>
        <v>6389.54</v>
      </c>
      <c r="G44" s="3">
        <f t="shared" si="5"/>
        <v>603342.86999999965</v>
      </c>
      <c r="H44" s="3">
        <f t="shared" si="10"/>
        <v>0.69110906476011136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>
        <f ca="1">ROUND(-AU$5*(1+$B$1*($C44-$C$5)),2)</f>
        <v>9245.34</v>
      </c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>
        <f t="shared" ca="1" si="6"/>
        <v>9245.34</v>
      </c>
    </row>
    <row r="45" spans="1:189">
      <c r="A45" s="3">
        <v>40</v>
      </c>
      <c r="B45" s="4">
        <f t="shared" si="4"/>
        <v>40828</v>
      </c>
      <c r="C45" s="5">
        <f t="shared" si="0"/>
        <v>11.780821917808218</v>
      </c>
      <c r="D45" s="3">
        <f t="shared" si="7"/>
        <v>9245.34</v>
      </c>
      <c r="E45" s="3">
        <f t="shared" si="8"/>
        <v>2905.3199999999997</v>
      </c>
      <c r="F45" s="3">
        <f t="shared" si="9"/>
        <v>6340.02</v>
      </c>
      <c r="G45" s="3">
        <f t="shared" si="5"/>
        <v>597002.84999999963</v>
      </c>
      <c r="H45" s="3">
        <f t="shared" si="10"/>
        <v>0.68575300520641502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>
        <f ca="1">ROUND(-AV$5*(1+$B$1*($C45-$C$5)),2)</f>
        <v>9245.34</v>
      </c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>
        <f t="shared" ca="1" si="6"/>
        <v>9245.34</v>
      </c>
    </row>
    <row r="46" spans="1:189">
      <c r="A46" s="3">
        <v>41</v>
      </c>
      <c r="B46" s="4">
        <f t="shared" si="4"/>
        <v>40859</v>
      </c>
      <c r="C46" s="5">
        <f t="shared" si="0"/>
        <v>11.865753424657534</v>
      </c>
      <c r="D46" s="3">
        <f t="shared" si="7"/>
        <v>9245.34</v>
      </c>
      <c r="E46" s="3">
        <f t="shared" si="8"/>
        <v>2955.6900000000005</v>
      </c>
      <c r="F46" s="3">
        <f t="shared" si="9"/>
        <v>6289.65</v>
      </c>
      <c r="G46" s="3">
        <f t="shared" si="5"/>
        <v>590713.1999999996</v>
      </c>
      <c r="H46" s="3">
        <f t="shared" si="10"/>
        <v>0.68030493284732363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>
        <f ca="1">ROUND(-AW$5*(1+$B$1*($C46-$C$5)),2)</f>
        <v>9245.34</v>
      </c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>
        <f t="shared" ca="1" si="6"/>
        <v>9245.34</v>
      </c>
    </row>
    <row r="47" spans="1:189">
      <c r="A47" s="3">
        <v>42</v>
      </c>
      <c r="B47" s="4">
        <f t="shared" si="4"/>
        <v>40889</v>
      </c>
      <c r="C47" s="5">
        <f t="shared" si="0"/>
        <v>11.947945205479453</v>
      </c>
      <c r="D47" s="3">
        <f t="shared" si="7"/>
        <v>9245.34</v>
      </c>
      <c r="E47" s="3">
        <f t="shared" si="8"/>
        <v>3003.6800000000003</v>
      </c>
      <c r="F47" s="3">
        <f t="shared" si="9"/>
        <v>6241.66</v>
      </c>
      <c r="G47" s="3">
        <f t="shared" si="5"/>
        <v>584471.53999999957</v>
      </c>
      <c r="H47" s="3">
        <f t="shared" si="10"/>
        <v>0.6751143983849609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>
        <f ca="1">ROUND(-AX$5*(1+$B$1*($C47-$C$5)),2)</f>
        <v>9245.34</v>
      </c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>
        <f t="shared" ca="1" si="6"/>
        <v>9245.34</v>
      </c>
    </row>
    <row r="48" spans="1:189">
      <c r="A48" s="3">
        <v>43</v>
      </c>
      <c r="B48" s="4">
        <f t="shared" si="4"/>
        <v>40920</v>
      </c>
      <c r="C48" s="5">
        <f t="shared" si="0"/>
        <v>12.032786885245901</v>
      </c>
      <c r="D48" s="3">
        <f t="shared" si="7"/>
        <v>9245.34</v>
      </c>
      <c r="E48" s="3">
        <f t="shared" si="8"/>
        <v>3052.45</v>
      </c>
      <c r="F48" s="3">
        <f t="shared" si="9"/>
        <v>6192.89</v>
      </c>
      <c r="G48" s="3">
        <f t="shared" si="5"/>
        <v>578278.64999999956</v>
      </c>
      <c r="H48" s="3">
        <f t="shared" si="10"/>
        <v>0.66983894582723269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>
        <f ca="1">ROUND(-AY$5*(1+$B$1*($C48-$C$5)),2)</f>
        <v>9245.34</v>
      </c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>
        <f t="shared" ca="1" si="6"/>
        <v>9245.34</v>
      </c>
    </row>
    <row r="49" spans="1:189">
      <c r="A49" s="3">
        <v>44</v>
      </c>
      <c r="B49" s="4">
        <f t="shared" si="4"/>
        <v>40951</v>
      </c>
      <c r="C49" s="5">
        <f t="shared" si="0"/>
        <v>12.117486338797814</v>
      </c>
      <c r="D49" s="3">
        <f t="shared" si="7"/>
        <v>9245.34</v>
      </c>
      <c r="E49" s="3">
        <f t="shared" si="8"/>
        <v>3100.3900000000003</v>
      </c>
      <c r="F49" s="3">
        <f t="shared" si="9"/>
        <v>6144.95</v>
      </c>
      <c r="G49" s="3">
        <f t="shared" si="5"/>
        <v>572133.6999999996</v>
      </c>
      <c r="H49" s="3">
        <f t="shared" si="10"/>
        <v>0.66465393957278718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>
        <f ca="1">ROUND(-AZ$5*(1+$B$1*($C49-$C$5)),2)</f>
        <v>9245.34</v>
      </c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>
        <f t="shared" ca="1" si="6"/>
        <v>9245.34</v>
      </c>
    </row>
    <row r="50" spans="1:189">
      <c r="A50" s="3">
        <v>45</v>
      </c>
      <c r="B50" s="4">
        <f t="shared" si="4"/>
        <v>40980</v>
      </c>
      <c r="C50" s="5">
        <f t="shared" si="0"/>
        <v>12.196721311475409</v>
      </c>
      <c r="D50" s="3">
        <f t="shared" si="7"/>
        <v>9245.34</v>
      </c>
      <c r="E50" s="3">
        <f t="shared" si="8"/>
        <v>3144.5699999999997</v>
      </c>
      <c r="F50" s="3">
        <f t="shared" si="9"/>
        <v>6100.77</v>
      </c>
      <c r="G50" s="3">
        <f t="shared" si="5"/>
        <v>566032.92999999959</v>
      </c>
      <c r="H50" s="3">
        <f t="shared" si="10"/>
        <v>0.65987559722347422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>
        <f ca="1">ROUND(-BA$5*(1+$B$1*($C50-$C$5)),2)</f>
        <v>9245.33</v>
      </c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>
        <f t="shared" ca="1" si="6"/>
        <v>9245.33</v>
      </c>
    </row>
    <row r="51" spans="1:189">
      <c r="A51" s="3">
        <v>46</v>
      </c>
      <c r="B51" s="4">
        <f t="shared" si="4"/>
        <v>41011</v>
      </c>
      <c r="C51" s="5">
        <f t="shared" si="0"/>
        <v>12.281420765027322</v>
      </c>
      <c r="D51" s="3">
        <f t="shared" si="7"/>
        <v>9245.34</v>
      </c>
      <c r="E51" s="3">
        <f t="shared" si="8"/>
        <v>3191.09</v>
      </c>
      <c r="F51" s="3">
        <f t="shared" si="9"/>
        <v>6054.25</v>
      </c>
      <c r="G51" s="3">
        <f t="shared" si="5"/>
        <v>559978.67999999959</v>
      </c>
      <c r="H51" s="3">
        <f t="shared" si="10"/>
        <v>0.65484311050477484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>
        <f ca="1">ROUND(-BB$5*(1+$B$1*($C51-$C$5)),2)</f>
        <v>9245.34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>
        <f t="shared" ca="1" si="6"/>
        <v>9245.34</v>
      </c>
    </row>
    <row r="52" spans="1:189">
      <c r="A52" s="3">
        <v>47</v>
      </c>
      <c r="B52" s="4">
        <f t="shared" si="4"/>
        <v>41041</v>
      </c>
      <c r="C52" s="5">
        <f t="shared" si="0"/>
        <v>12.363387978142077</v>
      </c>
      <c r="D52" s="3">
        <f t="shared" si="7"/>
        <v>9245.34</v>
      </c>
      <c r="E52" s="3">
        <f t="shared" si="8"/>
        <v>3235.45</v>
      </c>
      <c r="F52" s="3">
        <f t="shared" si="9"/>
        <v>6009.89</v>
      </c>
      <c r="G52" s="3">
        <f t="shared" si="5"/>
        <v>553968.78999999957</v>
      </c>
      <c r="H52" s="3">
        <f t="shared" si="10"/>
        <v>0.65004551206624772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>
        <f ca="1">ROUND(-BC$5*(1+$B$1*($C52-$C$5)),2)</f>
        <v>9245.34</v>
      </c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>
        <f t="shared" ca="1" si="6"/>
        <v>9245.34</v>
      </c>
    </row>
    <row r="53" spans="1:189">
      <c r="A53" s="3">
        <v>48</v>
      </c>
      <c r="B53" s="4">
        <f t="shared" si="4"/>
        <v>41072</v>
      </c>
      <c r="C53" s="5">
        <f t="shared" si="0"/>
        <v>12.448087431693988</v>
      </c>
      <c r="D53" s="3">
        <f t="shared" si="7"/>
        <v>9245.34</v>
      </c>
      <c r="E53" s="3">
        <f t="shared" si="8"/>
        <v>3280.6000000000004</v>
      </c>
      <c r="F53" s="3">
        <f t="shared" si="9"/>
        <v>5964.74</v>
      </c>
      <c r="G53" s="3">
        <f t="shared" si="5"/>
        <v>548004.04999999958</v>
      </c>
      <c r="H53" s="3">
        <f t="shared" si="10"/>
        <v>0.64516129032258063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>
        <f ca="1">ROUND(-BD$5*(1+$B$1*($C53-$C$5)),2)</f>
        <v>9245.35</v>
      </c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>
        <f t="shared" ca="1" si="6"/>
        <v>9245.35</v>
      </c>
    </row>
    <row r="54" spans="1:189">
      <c r="A54" s="3">
        <v>49</v>
      </c>
      <c r="B54" s="4">
        <f t="shared" si="4"/>
        <v>41102</v>
      </c>
      <c r="C54" s="5">
        <f t="shared" si="0"/>
        <v>12.530054644808743</v>
      </c>
      <c r="D54" s="3">
        <f t="shared" si="7"/>
        <v>9245.34</v>
      </c>
      <c r="E54" s="3">
        <f t="shared" si="8"/>
        <v>3323.66</v>
      </c>
      <c r="F54" s="3">
        <f t="shared" si="9"/>
        <v>5921.68</v>
      </c>
      <c r="G54" s="3">
        <f t="shared" si="5"/>
        <v>542082.36999999953</v>
      </c>
      <c r="H54" s="3">
        <f t="shared" si="10"/>
        <v>0.64050400315001954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>
        <f ca="1">ROUND(-BE$5*(1+$B$1*($C54-$C$5)),2)</f>
        <v>9245.34</v>
      </c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>
        <f t="shared" ca="1" si="6"/>
        <v>9245.34</v>
      </c>
    </row>
    <row r="55" spans="1:189">
      <c r="A55" s="3">
        <v>50</v>
      </c>
      <c r="B55" s="4">
        <f t="shared" si="4"/>
        <v>41133</v>
      </c>
      <c r="C55" s="5">
        <f t="shared" si="0"/>
        <v>12.614754098360656</v>
      </c>
      <c r="D55" s="3">
        <f t="shared" si="7"/>
        <v>9245.34</v>
      </c>
      <c r="E55" s="3">
        <f t="shared" si="8"/>
        <v>3367.51</v>
      </c>
      <c r="F55" s="3">
        <f t="shared" si="9"/>
        <v>5877.83</v>
      </c>
      <c r="G55" s="3">
        <f t="shared" si="5"/>
        <v>536204.53999999957</v>
      </c>
      <c r="H55" s="3">
        <f t="shared" si="10"/>
        <v>0.63576158940397343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>
        <f ca="1">ROUND(-BF$5*(1+$B$1*($C55-$C$5)),2)</f>
        <v>9245.34</v>
      </c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>
        <f t="shared" ca="1" si="6"/>
        <v>9245.34</v>
      </c>
    </row>
    <row r="56" spans="1:189">
      <c r="A56" s="3">
        <v>51</v>
      </c>
      <c r="B56" s="4">
        <f t="shared" si="4"/>
        <v>41164</v>
      </c>
      <c r="C56" s="5">
        <f t="shared" si="0"/>
        <v>12.699453551912569</v>
      </c>
      <c r="D56" s="3">
        <f t="shared" si="7"/>
        <v>9245.34</v>
      </c>
      <c r="E56" s="3">
        <f t="shared" si="8"/>
        <v>3410.71</v>
      </c>
      <c r="F56" s="3">
        <f t="shared" si="9"/>
        <v>5834.63</v>
      </c>
      <c r="G56" s="3">
        <f t="shared" si="5"/>
        <v>530369.90999999957</v>
      </c>
      <c r="H56" s="3">
        <f t="shared" si="10"/>
        <v>0.6310888869730148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>
        <f ca="1">ROUND(-BG$5*(1+$B$1*($C56-$C$5)),2)</f>
        <v>9245.34</v>
      </c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>
        <f t="shared" ca="1" si="6"/>
        <v>9245.34</v>
      </c>
    </row>
    <row r="57" spans="1:189">
      <c r="A57" s="3">
        <v>52</v>
      </c>
      <c r="B57" s="4">
        <f t="shared" si="4"/>
        <v>41194</v>
      </c>
      <c r="C57" s="5">
        <f t="shared" si="0"/>
        <v>12.781420765027322</v>
      </c>
      <c r="D57" s="3">
        <f t="shared" si="7"/>
        <v>9245.34</v>
      </c>
      <c r="E57" s="3">
        <f t="shared" si="8"/>
        <v>3451.92</v>
      </c>
      <c r="F57" s="3">
        <f t="shared" si="9"/>
        <v>5793.42</v>
      </c>
      <c r="G57" s="3">
        <f t="shared" si="5"/>
        <v>524576.48999999953</v>
      </c>
      <c r="H57" s="3">
        <f t="shared" si="10"/>
        <v>0.62663185378590069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>
        <f ca="1">ROUND(-BH$5*(1+$B$1*($C57-$C$5)),2)</f>
        <v>9245.33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>
        <f t="shared" ca="1" si="6"/>
        <v>9245.33</v>
      </c>
    </row>
    <row r="58" spans="1:189">
      <c r="A58" s="3">
        <v>53</v>
      </c>
      <c r="B58" s="4">
        <f t="shared" si="4"/>
        <v>41225</v>
      </c>
      <c r="C58" s="5">
        <f t="shared" si="0"/>
        <v>12.866120218579235</v>
      </c>
      <c r="D58" s="3">
        <f t="shared" si="7"/>
        <v>9245.34</v>
      </c>
      <c r="E58" s="3">
        <f t="shared" si="8"/>
        <v>3493.8900000000003</v>
      </c>
      <c r="F58" s="3">
        <f t="shared" si="9"/>
        <v>5751.45</v>
      </c>
      <c r="G58" s="3">
        <f t="shared" si="5"/>
        <v>518825.03999999951</v>
      </c>
      <c r="H58" s="3">
        <f t="shared" si="10"/>
        <v>0.62209191153037158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>
        <f ca="1">ROUND(-BI$5*(1+$B$1*($C58-$C$5)),2)</f>
        <v>9245.34</v>
      </c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>
        <f t="shared" ca="1" si="6"/>
        <v>9245.34</v>
      </c>
    </row>
    <row r="59" spans="1:189">
      <c r="A59" s="3">
        <v>54</v>
      </c>
      <c r="B59" s="4">
        <f t="shared" si="4"/>
        <v>41255</v>
      </c>
      <c r="C59" s="5">
        <f t="shared" si="0"/>
        <v>12.948087431693988</v>
      </c>
      <c r="D59" s="3">
        <f t="shared" si="7"/>
        <v>9245.34</v>
      </c>
      <c r="E59" s="3">
        <f t="shared" si="8"/>
        <v>3533.9300000000003</v>
      </c>
      <c r="F59" s="3">
        <f t="shared" si="9"/>
        <v>5711.41</v>
      </c>
      <c r="G59" s="3">
        <f t="shared" si="5"/>
        <v>513113.62999999954</v>
      </c>
      <c r="H59" s="3">
        <f t="shared" si="10"/>
        <v>0.61776061776061775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>
        <f ca="1">ROUND(-BJ$5*(1+$B$1*($C59-$C$5)),2)</f>
        <v>9245.34</v>
      </c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>
        <f t="shared" ca="1" si="6"/>
        <v>9245.34</v>
      </c>
    </row>
    <row r="60" spans="1:189">
      <c r="A60" s="3">
        <v>55</v>
      </c>
      <c r="B60" s="4">
        <f t="shared" si="4"/>
        <v>41286</v>
      </c>
      <c r="C60" s="5">
        <f t="shared" si="0"/>
        <v>13.032876712328767</v>
      </c>
      <c r="D60" s="3">
        <f t="shared" si="7"/>
        <v>9245.34</v>
      </c>
      <c r="E60" s="3">
        <f t="shared" si="8"/>
        <v>3574.7700000000004</v>
      </c>
      <c r="F60" s="3">
        <f t="shared" si="9"/>
        <v>5670.57</v>
      </c>
      <c r="G60" s="3">
        <f t="shared" si="5"/>
        <v>507443.05999999953</v>
      </c>
      <c r="H60" s="3">
        <f t="shared" si="10"/>
        <v>0.61334321061227459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>
        <f ca="1">ROUND(-BK$5*(1+$B$1*($C60-$C$5)),2)</f>
        <v>9245.35</v>
      </c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>
        <f t="shared" ca="1" si="6"/>
        <v>9245.35</v>
      </c>
    </row>
    <row r="61" spans="1:189">
      <c r="A61" s="3">
        <v>56</v>
      </c>
      <c r="B61" s="4">
        <f t="shared" si="4"/>
        <v>41317</v>
      </c>
      <c r="C61" s="5">
        <f t="shared" si="0"/>
        <v>13.117808219178082</v>
      </c>
      <c r="D61" s="3">
        <f t="shared" si="7"/>
        <v>9245.34</v>
      </c>
      <c r="E61" s="3">
        <f t="shared" si="8"/>
        <v>3615.1000000000004</v>
      </c>
      <c r="F61" s="3">
        <f t="shared" si="9"/>
        <v>5630.24</v>
      </c>
      <c r="G61" s="3">
        <f t="shared" si="5"/>
        <v>501812.81999999954</v>
      </c>
      <c r="H61" s="3">
        <f t="shared" si="10"/>
        <v>0.60898127721047457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>
        <f ca="1">ROUND(-BL$5*(1+$B$1*($C61-$C$5)),2)</f>
        <v>9245.34</v>
      </c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>
        <f t="shared" ca="1" si="6"/>
        <v>9245.34</v>
      </c>
    </row>
    <row r="62" spans="1:189">
      <c r="A62" s="3">
        <v>57</v>
      </c>
      <c r="B62" s="4">
        <f t="shared" si="4"/>
        <v>41345</v>
      </c>
      <c r="C62" s="5">
        <f t="shared" si="0"/>
        <v>13.194520547945206</v>
      </c>
      <c r="D62" s="3">
        <f t="shared" si="7"/>
        <v>9245.34</v>
      </c>
      <c r="E62" s="3">
        <f t="shared" si="8"/>
        <v>3651.04</v>
      </c>
      <c r="F62" s="3">
        <f t="shared" si="9"/>
        <v>5594.3</v>
      </c>
      <c r="G62" s="3">
        <f t="shared" si="5"/>
        <v>496218.51999999955</v>
      </c>
      <c r="H62" s="3">
        <f t="shared" si="10"/>
        <v>0.6050944523043662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>
        <f ca="1">ROUND(-BM$5*(1+$B$1*($C62-$C$5)),2)</f>
        <v>9245.33</v>
      </c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>
        <f t="shared" ca="1" si="6"/>
        <v>9245.33</v>
      </c>
    </row>
    <row r="63" spans="1:189">
      <c r="A63" s="3">
        <v>58</v>
      </c>
      <c r="B63" s="4">
        <f t="shared" si="4"/>
        <v>41376</v>
      </c>
      <c r="C63" s="5">
        <f t="shared" si="0"/>
        <v>13.27945205479452</v>
      </c>
      <c r="D63" s="3">
        <f t="shared" si="7"/>
        <v>9245.34</v>
      </c>
      <c r="E63" s="3">
        <f t="shared" si="8"/>
        <v>3690.29</v>
      </c>
      <c r="F63" s="3">
        <f t="shared" si="9"/>
        <v>5555.05</v>
      </c>
      <c r="G63" s="3">
        <f t="shared" si="5"/>
        <v>490663.46999999956</v>
      </c>
      <c r="H63" s="3">
        <f t="shared" si="10"/>
        <v>0.60084864980528863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>
        <f ca="1">ROUND(-BN$5*(1+$B$1*($C63-$C$5)),2)</f>
        <v>9245.34</v>
      </c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>
        <f t="shared" ca="1" si="6"/>
        <v>9245.34</v>
      </c>
    </row>
    <row r="64" spans="1:189">
      <c r="A64" s="3">
        <v>59</v>
      </c>
      <c r="B64" s="4">
        <f t="shared" si="4"/>
        <v>41406</v>
      </c>
      <c r="C64" s="5">
        <f t="shared" si="0"/>
        <v>13.361643835616439</v>
      </c>
      <c r="D64" s="3">
        <f t="shared" si="7"/>
        <v>9245.34</v>
      </c>
      <c r="E64" s="3">
        <f t="shared" si="8"/>
        <v>3727.76</v>
      </c>
      <c r="F64" s="3">
        <f t="shared" si="9"/>
        <v>5517.58</v>
      </c>
      <c r="G64" s="3">
        <f t="shared" si="5"/>
        <v>485145.88999999955</v>
      </c>
      <c r="H64" s="3">
        <f t="shared" si="10"/>
        <v>0.59679615752443282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>
        <f ca="1">ROUND(-BO$5*(1+$B$1*($C64-$C$5)),2)</f>
        <v>9245.33</v>
      </c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>
        <f t="shared" ca="1" si="6"/>
        <v>9245.33</v>
      </c>
    </row>
    <row r="65" spans="1:189">
      <c r="A65" s="3">
        <v>60</v>
      </c>
      <c r="B65" s="4">
        <f t="shared" si="4"/>
        <v>41437</v>
      </c>
      <c r="C65" s="5">
        <f t="shared" si="0"/>
        <v>13.446575342465753</v>
      </c>
      <c r="D65" s="3">
        <f t="shared" si="7"/>
        <v>9245.34</v>
      </c>
      <c r="E65" s="3">
        <f t="shared" si="8"/>
        <v>3765.9400000000005</v>
      </c>
      <c r="F65" s="3">
        <f t="shared" si="9"/>
        <v>5479.4</v>
      </c>
      <c r="G65" s="3">
        <f t="shared" si="5"/>
        <v>479666.48999999953</v>
      </c>
      <c r="H65" s="3">
        <f t="shared" si="10"/>
        <v>0.59266561330509671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>
        <f ca="1">ROUND(-BP$5*(1+$B$1*($C65-$C$5)),2)</f>
        <v>9245.35</v>
      </c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>
        <f t="shared" ca="1" si="6"/>
        <v>9245.35</v>
      </c>
    </row>
    <row r="66" spans="1:189">
      <c r="A66" s="3">
        <v>61</v>
      </c>
      <c r="B66" s="4">
        <f t="shared" si="4"/>
        <v>41467</v>
      </c>
      <c r="C66" s="5">
        <f t="shared" si="0"/>
        <v>13.528767123287672</v>
      </c>
      <c r="D66" s="3">
        <f t="shared" si="7"/>
        <v>9245.34</v>
      </c>
      <c r="E66" s="3">
        <f t="shared" si="8"/>
        <v>3802.4000000000005</v>
      </c>
      <c r="F66" s="3">
        <f t="shared" si="9"/>
        <v>5442.94</v>
      </c>
      <c r="G66" s="3">
        <f t="shared" si="5"/>
        <v>474223.54999999952</v>
      </c>
      <c r="H66" s="3">
        <f t="shared" si="10"/>
        <v>0.58872239000401461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>
        <f ca="1">ROUND(-BQ$5*(1+$B$1*($C66-$C$5)),2)</f>
        <v>9245.34</v>
      </c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>
        <f t="shared" ca="1" si="6"/>
        <v>9245.34</v>
      </c>
    </row>
    <row r="67" spans="1:189">
      <c r="A67" s="3">
        <v>62</v>
      </c>
      <c r="B67" s="4">
        <f t="shared" si="4"/>
        <v>41498</v>
      </c>
      <c r="C67" s="5">
        <f t="shared" si="0"/>
        <v>13.613698630136986</v>
      </c>
      <c r="D67" s="3">
        <f t="shared" si="7"/>
        <v>9245.34</v>
      </c>
      <c r="E67" s="3">
        <f t="shared" si="8"/>
        <v>3839.5699999999997</v>
      </c>
      <c r="F67" s="3">
        <f t="shared" si="9"/>
        <v>5405.77</v>
      </c>
      <c r="G67" s="3">
        <f t="shared" si="5"/>
        <v>468817.7799999995</v>
      </c>
      <c r="H67" s="3">
        <f t="shared" si="10"/>
        <v>0.5847024736932579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>
        <f ca="1">ROUND(-BR$5*(1+$B$1*($C67-$C$5)),2)</f>
        <v>9245.33</v>
      </c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>
        <f t="shared" ca="1" si="6"/>
        <v>9245.33</v>
      </c>
    </row>
    <row r="68" spans="1:189">
      <c r="A68" s="3">
        <v>63</v>
      </c>
      <c r="B68" s="4">
        <f t="shared" si="4"/>
        <v>41529</v>
      </c>
      <c r="C68" s="5">
        <f t="shared" si="0"/>
        <v>13.698630136986301</v>
      </c>
      <c r="D68" s="3">
        <f t="shared" si="7"/>
        <v>9245.34</v>
      </c>
      <c r="E68" s="3">
        <f t="shared" si="8"/>
        <v>3876.2300000000005</v>
      </c>
      <c r="F68" s="3">
        <f t="shared" si="9"/>
        <v>5369.11</v>
      </c>
      <c r="G68" s="3">
        <f t="shared" si="5"/>
        <v>463448.66999999952</v>
      </c>
      <c r="H68" s="3">
        <f t="shared" si="10"/>
        <v>0.58073708268624047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>
        <f ca="1">ROUND(-BS$5*(1+$B$1*($C68-$C$5)),2)</f>
        <v>9245.34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>
        <f t="shared" ca="1" si="6"/>
        <v>9245.34</v>
      </c>
    </row>
    <row r="69" spans="1:189">
      <c r="A69" s="3">
        <v>64</v>
      </c>
      <c r="B69" s="4">
        <f t="shared" si="4"/>
        <v>41559</v>
      </c>
      <c r="C69" s="5">
        <f t="shared" ref="C69:C132" si="11">YEAR(B69)-2000+(B69-DATE(YEAR(B69),1,0))/(DATE(YEAR(B69)+1,1,1)-DATE(YEAR(B69),1,1))</f>
        <v>13.780821917808218</v>
      </c>
      <c r="D69" s="3">
        <f t="shared" si="7"/>
        <v>9245.34</v>
      </c>
      <c r="E69" s="3">
        <f t="shared" si="8"/>
        <v>3911.24</v>
      </c>
      <c r="F69" s="3">
        <f t="shared" si="9"/>
        <v>5334.1</v>
      </c>
      <c r="G69" s="3">
        <f t="shared" si="5"/>
        <v>458114.56999999954</v>
      </c>
      <c r="H69" s="3">
        <f t="shared" si="10"/>
        <v>0.57695048478697442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>
        <f ca="1">ROUND(-BT$5*(1+$B$1*($C69-$C$5)),2)</f>
        <v>9245.33</v>
      </c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>
        <f t="shared" ca="1" si="6"/>
        <v>9245.33</v>
      </c>
    </row>
    <row r="70" spans="1:189">
      <c r="A70" s="3">
        <v>65</v>
      </c>
      <c r="B70" s="4">
        <f t="shared" ref="B70:B133" si="12">EDATE($B$5,A70)</f>
        <v>41590</v>
      </c>
      <c r="C70" s="5">
        <f t="shared" si="11"/>
        <v>13.865753424657534</v>
      </c>
      <c r="D70" s="3">
        <f t="shared" si="7"/>
        <v>9245.34</v>
      </c>
      <c r="E70" s="3">
        <f t="shared" si="8"/>
        <v>3946.9400000000005</v>
      </c>
      <c r="F70" s="3">
        <f t="shared" si="9"/>
        <v>5298.4</v>
      </c>
      <c r="G70" s="3">
        <f t="shared" ref="G70:G133" si="13">G69-F70</f>
        <v>452816.16999999952</v>
      </c>
      <c r="H70" s="3">
        <f t="shared" si="10"/>
        <v>0.57308919593449426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>
        <f ca="1">ROUND(-BU$5*(1+$B$1*($C70-$C$5)),2)</f>
        <v>9245.33</v>
      </c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>
        <f t="shared" ref="GG70:GG133" ca="1" si="14">SUM(I70:GF70)</f>
        <v>9245.33</v>
      </c>
    </row>
    <row r="71" spans="1:189">
      <c r="A71" s="3">
        <v>66</v>
      </c>
      <c r="B71" s="4">
        <f t="shared" si="12"/>
        <v>41620</v>
      </c>
      <c r="C71" s="5">
        <f t="shared" si="11"/>
        <v>13.947945205479453</v>
      </c>
      <c r="D71" s="3">
        <f t="shared" ref="D71:D134" si="15">$F$1</f>
        <v>9245.34</v>
      </c>
      <c r="E71" s="3">
        <f t="shared" ref="E71:E134" si="16">D71-F71</f>
        <v>3981.0299999999997</v>
      </c>
      <c r="F71" s="3">
        <f t="shared" ref="F71:F134" si="17">ROUND(D71/(1+$B$1*(C71-$C$5)),2)</f>
        <v>5264.31</v>
      </c>
      <c r="G71" s="3">
        <f t="shared" si="13"/>
        <v>447551.85999999952</v>
      </c>
      <c r="H71" s="3">
        <f t="shared" ref="H71:H134" si="18">1/(1+$B$1*(C71-$C$5))</f>
        <v>0.5694013581622559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>
        <f ca="1">ROUND(-BV$5*(1+$B$1*($C71-$C$5)),2)</f>
        <v>9245.34</v>
      </c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>
        <f t="shared" ca="1" si="14"/>
        <v>9245.34</v>
      </c>
    </row>
    <row r="72" spans="1:189">
      <c r="A72" s="3">
        <v>67</v>
      </c>
      <c r="B72" s="4">
        <f t="shared" si="12"/>
        <v>41651</v>
      </c>
      <c r="C72" s="5">
        <f t="shared" si="11"/>
        <v>14.032876712328767</v>
      </c>
      <c r="D72" s="3">
        <f t="shared" si="15"/>
        <v>9245.34</v>
      </c>
      <c r="E72" s="3">
        <f t="shared" si="16"/>
        <v>4015.8</v>
      </c>
      <c r="F72" s="3">
        <f t="shared" si="17"/>
        <v>5229.54</v>
      </c>
      <c r="G72" s="3">
        <f t="shared" si="13"/>
        <v>442322.31999999954</v>
      </c>
      <c r="H72" s="3">
        <f t="shared" si="18"/>
        <v>0.56564012517841655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>
        <f ca="1">ROUND(-BW$5*(1+$B$1*($C72-$C$5)),2)</f>
        <v>9245.35</v>
      </c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>
        <f t="shared" ca="1" si="14"/>
        <v>9245.35</v>
      </c>
    </row>
    <row r="73" spans="1:189">
      <c r="A73" s="3">
        <v>68</v>
      </c>
      <c r="B73" s="4">
        <f t="shared" si="12"/>
        <v>41682</v>
      </c>
      <c r="C73" s="5">
        <f t="shared" si="11"/>
        <v>14.117808219178082</v>
      </c>
      <c r="D73" s="3">
        <f t="shared" si="15"/>
        <v>9245.34</v>
      </c>
      <c r="E73" s="3">
        <f t="shared" si="16"/>
        <v>4050.12</v>
      </c>
      <c r="F73" s="3">
        <f t="shared" si="17"/>
        <v>5195.22</v>
      </c>
      <c r="G73" s="3">
        <f t="shared" si="13"/>
        <v>437127.09999999957</v>
      </c>
      <c r="H73" s="3">
        <f t="shared" si="18"/>
        <v>0.56192825645448252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>
        <f ca="1">ROUND(-BX$5*(1+$B$1*($C73-$C$5)),2)</f>
        <v>9245.34</v>
      </c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>
        <f t="shared" ca="1" si="14"/>
        <v>9245.34</v>
      </c>
    </row>
    <row r="74" spans="1:189">
      <c r="A74" s="3">
        <v>69</v>
      </c>
      <c r="B74" s="4">
        <f t="shared" si="12"/>
        <v>41710</v>
      </c>
      <c r="C74" s="5">
        <f t="shared" si="11"/>
        <v>14.194520547945206</v>
      </c>
      <c r="D74" s="3">
        <f t="shared" si="15"/>
        <v>9245.34</v>
      </c>
      <c r="E74" s="3">
        <f t="shared" si="16"/>
        <v>4080.7300000000005</v>
      </c>
      <c r="F74" s="3">
        <f t="shared" si="17"/>
        <v>5164.6099999999997</v>
      </c>
      <c r="G74" s="3">
        <f t="shared" si="13"/>
        <v>431962.48999999958</v>
      </c>
      <c r="H74" s="3">
        <f t="shared" si="18"/>
        <v>0.558617226874636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>
        <f ca="1">ROUND(-BY$5*(1+$B$1*($C74-$C$5)),2)</f>
        <v>9245.35</v>
      </c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>
        <f t="shared" ca="1" si="14"/>
        <v>9245.35</v>
      </c>
    </row>
    <row r="75" spans="1:189">
      <c r="A75" s="3">
        <v>70</v>
      </c>
      <c r="B75" s="4">
        <f t="shared" si="12"/>
        <v>41741</v>
      </c>
      <c r="C75" s="5">
        <f t="shared" si="11"/>
        <v>14.27945205479452</v>
      </c>
      <c r="D75" s="3">
        <f t="shared" si="15"/>
        <v>9245.34</v>
      </c>
      <c r="E75" s="3">
        <f t="shared" si="16"/>
        <v>4114.21</v>
      </c>
      <c r="F75" s="3">
        <f t="shared" si="17"/>
        <v>5131.13</v>
      </c>
      <c r="G75" s="3">
        <f t="shared" si="13"/>
        <v>426831.35999999958</v>
      </c>
      <c r="H75" s="3">
        <f t="shared" si="18"/>
        <v>0.5549966629158658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>
        <f ca="1">ROUND(-BZ$5*(1+$B$1*($C75-$C$5)),2)</f>
        <v>9245.33</v>
      </c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>
        <f t="shared" ca="1" si="14"/>
        <v>9245.33</v>
      </c>
    </row>
    <row r="76" spans="1:189">
      <c r="A76" s="3">
        <v>71</v>
      </c>
      <c r="B76" s="4">
        <f t="shared" si="12"/>
        <v>41771</v>
      </c>
      <c r="C76" s="5">
        <f t="shared" si="11"/>
        <v>14.361643835616439</v>
      </c>
      <c r="D76" s="3">
        <f t="shared" si="15"/>
        <v>9245.34</v>
      </c>
      <c r="E76" s="3">
        <f t="shared" si="16"/>
        <v>4146.1900000000005</v>
      </c>
      <c r="F76" s="3">
        <f t="shared" si="17"/>
        <v>5099.1499999999996</v>
      </c>
      <c r="G76" s="3">
        <f t="shared" si="13"/>
        <v>421732.20999999956</v>
      </c>
      <c r="H76" s="3">
        <f t="shared" si="18"/>
        <v>0.55153729823102626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>
        <f ca="1">ROUND(-CA$5*(1+$B$1*($C76-$C$5)),2)</f>
        <v>9245.34</v>
      </c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>
        <f t="shared" ca="1" si="14"/>
        <v>9245.34</v>
      </c>
    </row>
    <row r="77" spans="1:189">
      <c r="A77" s="3">
        <v>72</v>
      </c>
      <c r="B77" s="4">
        <f t="shared" si="12"/>
        <v>41802</v>
      </c>
      <c r="C77" s="5">
        <f t="shared" si="11"/>
        <v>14.446575342465753</v>
      </c>
      <c r="D77" s="3">
        <f t="shared" si="15"/>
        <v>9245.34</v>
      </c>
      <c r="E77" s="3">
        <f t="shared" si="16"/>
        <v>4178.82</v>
      </c>
      <c r="F77" s="3">
        <f t="shared" si="17"/>
        <v>5066.5200000000004</v>
      </c>
      <c r="G77" s="3">
        <f t="shared" si="13"/>
        <v>416665.68999999954</v>
      </c>
      <c r="H77" s="3">
        <f t="shared" si="18"/>
        <v>0.54800763699242294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>
        <f ca="1">ROUND(-CB$5*(1+$B$1*($C77-$C$5)),2)</f>
        <v>9245.35</v>
      </c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>
        <f t="shared" ca="1" si="14"/>
        <v>9245.35</v>
      </c>
    </row>
    <row r="78" spans="1:189">
      <c r="A78" s="3">
        <v>73</v>
      </c>
      <c r="B78" s="4">
        <f t="shared" si="12"/>
        <v>41832</v>
      </c>
      <c r="C78" s="5">
        <f t="shared" si="11"/>
        <v>14.528767123287672</v>
      </c>
      <c r="D78" s="3">
        <f t="shared" si="15"/>
        <v>9245.34</v>
      </c>
      <c r="E78" s="3">
        <f t="shared" si="16"/>
        <v>4210.01</v>
      </c>
      <c r="F78" s="3">
        <f t="shared" si="17"/>
        <v>5035.33</v>
      </c>
      <c r="G78" s="3">
        <f t="shared" si="13"/>
        <v>411630.35999999952</v>
      </c>
      <c r="H78" s="3">
        <f t="shared" si="18"/>
        <v>0.54463458592697089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>
        <f ca="1">ROUND(-CC$5*(1+$B$1*($C78-$C$5)),2)</f>
        <v>9245.34</v>
      </c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>
        <f t="shared" ca="1" si="14"/>
        <v>9245.34</v>
      </c>
    </row>
    <row r="79" spans="1:189">
      <c r="A79" s="3">
        <v>74</v>
      </c>
      <c r="B79" s="4">
        <f t="shared" si="12"/>
        <v>41863</v>
      </c>
      <c r="C79" s="5">
        <f t="shared" si="11"/>
        <v>14.613698630136986</v>
      </c>
      <c r="D79" s="3">
        <f t="shared" si="15"/>
        <v>9245.34</v>
      </c>
      <c r="E79" s="3">
        <f t="shared" si="16"/>
        <v>4241.83</v>
      </c>
      <c r="F79" s="3">
        <f t="shared" si="17"/>
        <v>5003.51</v>
      </c>
      <c r="G79" s="3">
        <f t="shared" si="13"/>
        <v>406626.84999999951</v>
      </c>
      <c r="H79" s="3">
        <f t="shared" si="18"/>
        <v>0.54119244639727626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>
        <f ca="1">ROUND(-CD$5*(1+$B$1*($C79-$C$5)),2)</f>
        <v>9245.34</v>
      </c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>
        <f t="shared" ca="1" si="14"/>
        <v>9245.34</v>
      </c>
    </row>
    <row r="80" spans="1:189">
      <c r="A80" s="3">
        <v>75</v>
      </c>
      <c r="B80" s="4">
        <f t="shared" si="12"/>
        <v>41894</v>
      </c>
      <c r="C80" s="5">
        <f t="shared" si="11"/>
        <v>14.698630136986301</v>
      </c>
      <c r="D80" s="3">
        <f t="shared" si="15"/>
        <v>9245.34</v>
      </c>
      <c r="E80" s="3">
        <f t="shared" si="16"/>
        <v>4273.26</v>
      </c>
      <c r="F80" s="3">
        <f t="shared" si="17"/>
        <v>4972.08</v>
      </c>
      <c r="G80" s="3">
        <f t="shared" si="13"/>
        <v>401654.76999999949</v>
      </c>
      <c r="H80" s="3">
        <f t="shared" si="18"/>
        <v>0.53779354287448211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>
        <f ca="1">ROUND(-CE$5*(1+$B$1*($C80-$C$5)),2)</f>
        <v>9245.33</v>
      </c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>
        <f t="shared" ca="1" si="14"/>
        <v>9245.33</v>
      </c>
    </row>
    <row r="81" spans="1:189">
      <c r="A81" s="3">
        <v>76</v>
      </c>
      <c r="B81" s="4">
        <f t="shared" si="12"/>
        <v>41924</v>
      </c>
      <c r="C81" s="5">
        <f t="shared" si="11"/>
        <v>14.780821917808218</v>
      </c>
      <c r="D81" s="3">
        <f t="shared" si="15"/>
        <v>9245.34</v>
      </c>
      <c r="E81" s="3">
        <f t="shared" si="16"/>
        <v>4303.29</v>
      </c>
      <c r="F81" s="3">
        <f t="shared" si="17"/>
        <v>4942.05</v>
      </c>
      <c r="G81" s="3">
        <f t="shared" si="13"/>
        <v>396712.71999999951</v>
      </c>
      <c r="H81" s="3">
        <f t="shared" si="18"/>
        <v>0.53454468518873277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>
        <f ca="1">ROUND(-CF$5*(1+$B$1*($C81-$C$5)),2)</f>
        <v>9245.34</v>
      </c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>
        <f t="shared" ca="1" si="14"/>
        <v>9245.34</v>
      </c>
    </row>
    <row r="82" spans="1:189">
      <c r="A82" s="3">
        <v>77</v>
      </c>
      <c r="B82" s="4">
        <f t="shared" si="12"/>
        <v>41955</v>
      </c>
      <c r="C82" s="5">
        <f t="shared" si="11"/>
        <v>14.865753424657534</v>
      </c>
      <c r="D82" s="3">
        <f t="shared" si="15"/>
        <v>9245.34</v>
      </c>
      <c r="E82" s="3">
        <f t="shared" si="16"/>
        <v>4333.95</v>
      </c>
      <c r="F82" s="3">
        <f t="shared" si="17"/>
        <v>4911.3900000000003</v>
      </c>
      <c r="G82" s="3">
        <f t="shared" si="13"/>
        <v>391801.32999999949</v>
      </c>
      <c r="H82" s="3">
        <f t="shared" si="18"/>
        <v>0.53122851415476047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>
        <f ca="1">ROUND(-CG$5*(1+$B$1*($C82-$C$5)),2)</f>
        <v>9245.34</v>
      </c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>
        <f t="shared" ca="1" si="14"/>
        <v>9245.34</v>
      </c>
    </row>
    <row r="83" spans="1:189">
      <c r="A83" s="3">
        <v>78</v>
      </c>
      <c r="B83" s="4">
        <f t="shared" si="12"/>
        <v>41985</v>
      </c>
      <c r="C83" s="5">
        <f t="shared" si="11"/>
        <v>14.947945205479453</v>
      </c>
      <c r="D83" s="3">
        <f t="shared" si="15"/>
        <v>9245.34</v>
      </c>
      <c r="E83" s="3">
        <f t="shared" si="16"/>
        <v>4363.26</v>
      </c>
      <c r="F83" s="3">
        <f t="shared" si="17"/>
        <v>4882.08</v>
      </c>
      <c r="G83" s="3">
        <f t="shared" si="13"/>
        <v>386919.24999999948</v>
      </c>
      <c r="H83" s="3">
        <f t="shared" si="18"/>
        <v>0.52805825835642606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>
        <f ca="1">ROUND(-CH$5*(1+$B$1*($C83-$C$5)),2)</f>
        <v>9245.34</v>
      </c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>
        <f t="shared" ca="1" si="14"/>
        <v>9245.34</v>
      </c>
    </row>
    <row r="84" spans="1:189">
      <c r="A84" s="3">
        <v>79</v>
      </c>
      <c r="B84" s="4">
        <f t="shared" si="12"/>
        <v>42016</v>
      </c>
      <c r="C84" s="5">
        <f t="shared" si="11"/>
        <v>15.032876712328767</v>
      </c>
      <c r="D84" s="3">
        <f t="shared" si="15"/>
        <v>9245.34</v>
      </c>
      <c r="E84" s="3">
        <f t="shared" si="16"/>
        <v>4393.18</v>
      </c>
      <c r="F84" s="3">
        <f t="shared" si="17"/>
        <v>4852.16</v>
      </c>
      <c r="G84" s="3">
        <f t="shared" si="13"/>
        <v>382067.0899999995</v>
      </c>
      <c r="H84" s="3">
        <f t="shared" si="18"/>
        <v>0.52482183547980643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>
        <f ca="1">ROUND(-CI$5*(1+$B$1*($C84-$C$5)),2)</f>
        <v>9245.35</v>
      </c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>
        <f t="shared" ca="1" si="14"/>
        <v>9245.35</v>
      </c>
    </row>
    <row r="85" spans="1:189">
      <c r="A85" s="3">
        <v>80</v>
      </c>
      <c r="B85" s="4">
        <f t="shared" si="12"/>
        <v>42047</v>
      </c>
      <c r="C85" s="5">
        <f t="shared" si="11"/>
        <v>15.117808219178082</v>
      </c>
      <c r="D85" s="3">
        <f t="shared" si="15"/>
        <v>9245.34</v>
      </c>
      <c r="E85" s="3">
        <f t="shared" si="16"/>
        <v>4422.74</v>
      </c>
      <c r="F85" s="3">
        <f t="shared" si="17"/>
        <v>4822.6000000000004</v>
      </c>
      <c r="G85" s="3">
        <f t="shared" si="13"/>
        <v>377244.48999999953</v>
      </c>
      <c r="H85" s="3">
        <f t="shared" si="18"/>
        <v>0.52162484244657237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>
        <f ca="1">ROUND(-CJ$5*(1+$B$1*($C85-$C$5)),2)</f>
        <v>9245.34</v>
      </c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>
        <f t="shared" ca="1" si="14"/>
        <v>9245.34</v>
      </c>
    </row>
    <row r="86" spans="1:189">
      <c r="A86" s="3">
        <v>81</v>
      </c>
      <c r="B86" s="4">
        <f t="shared" si="12"/>
        <v>42075</v>
      </c>
      <c r="C86" s="5">
        <f t="shared" si="11"/>
        <v>15.194520547945206</v>
      </c>
      <c r="D86" s="3">
        <f t="shared" si="15"/>
        <v>9245.34</v>
      </c>
      <c r="E86" s="3">
        <f t="shared" si="16"/>
        <v>4449.13</v>
      </c>
      <c r="F86" s="3">
        <f t="shared" si="17"/>
        <v>4796.21</v>
      </c>
      <c r="G86" s="3">
        <f t="shared" si="13"/>
        <v>372448.2799999995</v>
      </c>
      <c r="H86" s="3">
        <f t="shared" si="18"/>
        <v>0.51877053054082378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>
        <f ca="1">ROUND(-CK$5*(1+$B$1*($C86-$C$5)),2)</f>
        <v>9245.34</v>
      </c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>
        <f t="shared" ca="1" si="14"/>
        <v>9245.34</v>
      </c>
    </row>
    <row r="87" spans="1:189">
      <c r="A87" s="3">
        <v>82</v>
      </c>
      <c r="B87" s="4">
        <f t="shared" si="12"/>
        <v>42106</v>
      </c>
      <c r="C87" s="5">
        <f t="shared" si="11"/>
        <v>15.27945205479452</v>
      </c>
      <c r="D87" s="3">
        <f t="shared" si="15"/>
        <v>9245.34</v>
      </c>
      <c r="E87" s="3">
        <f t="shared" si="16"/>
        <v>4478.01</v>
      </c>
      <c r="F87" s="3">
        <f t="shared" si="17"/>
        <v>4767.33</v>
      </c>
      <c r="G87" s="3">
        <f t="shared" si="13"/>
        <v>367680.94999999949</v>
      </c>
      <c r="H87" s="3">
        <f t="shared" si="18"/>
        <v>0.51564661705576742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>
        <f ca="1">ROUND(-CL$5*(1+$B$1*($C87-$C$5)),2)</f>
        <v>9245.34</v>
      </c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>
        <f t="shared" ca="1" si="14"/>
        <v>9245.34</v>
      </c>
    </row>
    <row r="88" spans="1:189">
      <c r="A88" s="3">
        <v>83</v>
      </c>
      <c r="B88" s="4">
        <f t="shared" si="12"/>
        <v>42136</v>
      </c>
      <c r="C88" s="5">
        <f t="shared" si="11"/>
        <v>15.361643835616439</v>
      </c>
      <c r="D88" s="3">
        <f t="shared" si="15"/>
        <v>9245.34</v>
      </c>
      <c r="E88" s="3">
        <f t="shared" si="16"/>
        <v>4505.63</v>
      </c>
      <c r="F88" s="3">
        <f t="shared" si="17"/>
        <v>4739.71</v>
      </c>
      <c r="G88" s="3">
        <f t="shared" si="13"/>
        <v>362941.23999999947</v>
      </c>
      <c r="H88" s="3">
        <f t="shared" si="18"/>
        <v>0.5126590894765487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>
        <f ca="1">ROUND(-CM$5*(1+$B$1*($C88-$C$5)),2)</f>
        <v>9245.34</v>
      </c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>
        <f t="shared" ca="1" si="14"/>
        <v>9245.34</v>
      </c>
    </row>
    <row r="89" spans="1:189">
      <c r="A89" s="3">
        <v>84</v>
      </c>
      <c r="B89" s="4">
        <f t="shared" si="12"/>
        <v>42167</v>
      </c>
      <c r="C89" s="5">
        <f t="shared" si="11"/>
        <v>15.446575342465753</v>
      </c>
      <c r="D89" s="3">
        <f t="shared" si="15"/>
        <v>9245.34</v>
      </c>
      <c r="E89" s="3">
        <f t="shared" si="16"/>
        <v>4533.84</v>
      </c>
      <c r="F89" s="3">
        <f t="shared" si="17"/>
        <v>4711.5</v>
      </c>
      <c r="G89" s="3">
        <f t="shared" si="13"/>
        <v>358229.73999999947</v>
      </c>
      <c r="H89" s="3">
        <f t="shared" si="18"/>
        <v>0.50960812931587618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>
        <f ca="1">ROUND(-CN$5*(1+$B$1*($C89-$C$5)),2)</f>
        <v>9245.34</v>
      </c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>
        <f t="shared" ca="1" si="14"/>
        <v>9245.34</v>
      </c>
    </row>
    <row r="90" spans="1:189">
      <c r="A90" s="3">
        <v>85</v>
      </c>
      <c r="B90" s="4">
        <f t="shared" si="12"/>
        <v>42197</v>
      </c>
      <c r="C90" s="5">
        <f t="shared" si="11"/>
        <v>15.528767123287672</v>
      </c>
      <c r="D90" s="3">
        <f t="shared" si="15"/>
        <v>9245.34</v>
      </c>
      <c r="E90" s="3">
        <f t="shared" si="16"/>
        <v>4560.82</v>
      </c>
      <c r="F90" s="3">
        <f t="shared" si="17"/>
        <v>4684.5200000000004</v>
      </c>
      <c r="G90" s="3">
        <f t="shared" si="13"/>
        <v>353545.21999999945</v>
      </c>
      <c r="H90" s="3">
        <f t="shared" si="18"/>
        <v>0.50668996502401731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>
        <f ca="1">ROUND(-CO$5*(1+$B$1*($C90-$C$5)),2)</f>
        <v>9245.34</v>
      </c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>
        <f t="shared" ca="1" si="14"/>
        <v>9245.34</v>
      </c>
    </row>
    <row r="91" spans="1:189">
      <c r="A91" s="3">
        <v>86</v>
      </c>
      <c r="B91" s="4">
        <f t="shared" si="12"/>
        <v>42228</v>
      </c>
      <c r="C91" s="5">
        <f t="shared" si="11"/>
        <v>15.613698630136986</v>
      </c>
      <c r="D91" s="3">
        <f t="shared" si="15"/>
        <v>9245.34</v>
      </c>
      <c r="E91" s="3">
        <f t="shared" si="16"/>
        <v>4588.38</v>
      </c>
      <c r="F91" s="3">
        <f t="shared" si="17"/>
        <v>4656.96</v>
      </c>
      <c r="G91" s="3">
        <f t="shared" si="13"/>
        <v>348888.25999999943</v>
      </c>
      <c r="H91" s="3">
        <f t="shared" si="18"/>
        <v>0.50370943216555553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>
        <f ca="1">ROUND(-CP$5*(1+$B$1*($C91-$C$5)),2)</f>
        <v>9245.33</v>
      </c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>
        <f t="shared" ca="1" si="14"/>
        <v>9245.33</v>
      </c>
    </row>
    <row r="92" spans="1:189">
      <c r="A92" s="3">
        <v>87</v>
      </c>
      <c r="B92" s="4">
        <f t="shared" si="12"/>
        <v>42259</v>
      </c>
      <c r="C92" s="5">
        <f t="shared" si="11"/>
        <v>15.698630136986301</v>
      </c>
      <c r="D92" s="3">
        <f t="shared" si="15"/>
        <v>9245.34</v>
      </c>
      <c r="E92" s="3">
        <f t="shared" si="16"/>
        <v>4615.6100000000006</v>
      </c>
      <c r="F92" s="3">
        <f t="shared" si="17"/>
        <v>4629.7299999999996</v>
      </c>
      <c r="G92" s="3">
        <f t="shared" si="13"/>
        <v>344258.52999999945</v>
      </c>
      <c r="H92" s="3">
        <f t="shared" si="18"/>
        <v>0.50076375938299478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>
        <f ca="1">ROUND(-CQ$5*(1+$B$1*($C92-$C$5)),2)</f>
        <v>9245.34</v>
      </c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>
        <f t="shared" ca="1" si="14"/>
        <v>9245.34</v>
      </c>
    </row>
    <row r="93" spans="1:189">
      <c r="A93" s="3">
        <v>88</v>
      </c>
      <c r="B93" s="4">
        <f t="shared" si="12"/>
        <v>42289</v>
      </c>
      <c r="C93" s="5">
        <f t="shared" si="11"/>
        <v>15.780821917808218</v>
      </c>
      <c r="D93" s="3">
        <f t="shared" si="15"/>
        <v>9245.34</v>
      </c>
      <c r="E93" s="3">
        <f t="shared" si="16"/>
        <v>4641.66</v>
      </c>
      <c r="F93" s="3">
        <f t="shared" si="17"/>
        <v>4603.68</v>
      </c>
      <c r="G93" s="3">
        <f t="shared" si="13"/>
        <v>339654.84999999945</v>
      </c>
      <c r="H93" s="3">
        <f t="shared" si="18"/>
        <v>0.49794572693497235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>
        <f ca="1">ROUND(-CR$5*(1+$B$1*($C93-$C$5)),2)</f>
        <v>9245.34</v>
      </c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>
        <f t="shared" ca="1" si="14"/>
        <v>9245.34</v>
      </c>
    </row>
    <row r="94" spans="1:189">
      <c r="A94" s="3">
        <v>89</v>
      </c>
      <c r="B94" s="4">
        <f t="shared" si="12"/>
        <v>42320</v>
      </c>
      <c r="C94" s="5">
        <f t="shared" si="11"/>
        <v>15.865753424657534</v>
      </c>
      <c r="D94" s="3">
        <f t="shared" si="15"/>
        <v>9245.34</v>
      </c>
      <c r="E94" s="3">
        <f t="shared" si="16"/>
        <v>4668.28</v>
      </c>
      <c r="F94" s="3">
        <f t="shared" si="17"/>
        <v>4577.0600000000004</v>
      </c>
      <c r="G94" s="3">
        <f t="shared" si="13"/>
        <v>335077.78999999946</v>
      </c>
      <c r="H94" s="3">
        <f t="shared" si="18"/>
        <v>0.49506688767227303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>
        <f ca="1">ROUND(-CS$5*(1+$B$1*($C94-$C$5)),2)</f>
        <v>9245.34</v>
      </c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>
        <f t="shared" ca="1" si="14"/>
        <v>9245.34</v>
      </c>
    </row>
    <row r="95" spans="1:189">
      <c r="A95" s="3">
        <v>90</v>
      </c>
      <c r="B95" s="4">
        <f t="shared" si="12"/>
        <v>42350</v>
      </c>
      <c r="C95" s="5">
        <f t="shared" si="11"/>
        <v>15.947945205479453</v>
      </c>
      <c r="D95" s="3">
        <f t="shared" si="15"/>
        <v>9245.34</v>
      </c>
      <c r="E95" s="3">
        <f t="shared" si="16"/>
        <v>4693.74</v>
      </c>
      <c r="F95" s="3">
        <f t="shared" si="17"/>
        <v>4551.6000000000004</v>
      </c>
      <c r="G95" s="3">
        <f t="shared" si="13"/>
        <v>330526.18999999948</v>
      </c>
      <c r="H95" s="3">
        <f t="shared" si="18"/>
        <v>0.49231243210504277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>
        <f ca="1">ROUND(-CT$5*(1+$B$1*($C95-$C$5)),2)</f>
        <v>9245.35</v>
      </c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>
        <f t="shared" ca="1" si="14"/>
        <v>9245.35</v>
      </c>
    </row>
    <row r="96" spans="1:189">
      <c r="A96" s="3">
        <v>91</v>
      </c>
      <c r="B96" s="4">
        <f t="shared" si="12"/>
        <v>42381</v>
      </c>
      <c r="C96" s="5">
        <f t="shared" si="11"/>
        <v>16.032786885245901</v>
      </c>
      <c r="D96" s="3">
        <f t="shared" si="15"/>
        <v>9245.34</v>
      </c>
      <c r="E96" s="3">
        <f t="shared" si="16"/>
        <v>4719.74</v>
      </c>
      <c r="F96" s="3">
        <f t="shared" si="17"/>
        <v>4525.6000000000004</v>
      </c>
      <c r="G96" s="3">
        <f t="shared" si="13"/>
        <v>326000.5899999995</v>
      </c>
      <c r="H96" s="3">
        <f t="shared" si="18"/>
        <v>0.48950113681958002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>
        <f ca="1">ROUND(-CU$5*(1+$B$1*($C96-$C$5)),2)</f>
        <v>9245.33</v>
      </c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>
        <f t="shared" ca="1" si="14"/>
        <v>9245.33</v>
      </c>
    </row>
    <row r="97" spans="1:189">
      <c r="A97" s="3">
        <v>92</v>
      </c>
      <c r="B97" s="4">
        <f t="shared" si="12"/>
        <v>42412</v>
      </c>
      <c r="C97" s="5">
        <f t="shared" si="11"/>
        <v>16.117486338797814</v>
      </c>
      <c r="D97" s="3">
        <f t="shared" si="15"/>
        <v>9245.34</v>
      </c>
      <c r="E97" s="3">
        <f t="shared" si="16"/>
        <v>4745.3900000000003</v>
      </c>
      <c r="F97" s="3">
        <f t="shared" si="17"/>
        <v>4499.95</v>
      </c>
      <c r="G97" s="3">
        <f t="shared" si="13"/>
        <v>321500.63999999949</v>
      </c>
      <c r="H97" s="3">
        <f t="shared" si="18"/>
        <v>0.48672639925528199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>
        <f ca="1">ROUND(-CV$5*(1+$B$1*($C97-$C$5)),2)</f>
        <v>9245.34</v>
      </c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>
        <f t="shared" ca="1" si="14"/>
        <v>9245.34</v>
      </c>
    </row>
    <row r="98" spans="1:189">
      <c r="A98" s="3">
        <v>93</v>
      </c>
      <c r="B98" s="4">
        <f t="shared" si="12"/>
        <v>42441</v>
      </c>
      <c r="C98" s="5">
        <f t="shared" si="11"/>
        <v>16.196721311475411</v>
      </c>
      <c r="D98" s="3">
        <f t="shared" si="15"/>
        <v>9245.34</v>
      </c>
      <c r="E98" s="3">
        <f t="shared" si="16"/>
        <v>4769.13</v>
      </c>
      <c r="F98" s="3">
        <f t="shared" si="17"/>
        <v>4476.21</v>
      </c>
      <c r="G98" s="3">
        <f t="shared" si="13"/>
        <v>317024.42999999947</v>
      </c>
      <c r="H98" s="3">
        <f t="shared" si="18"/>
        <v>0.48415900522521321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>
        <f ca="1">ROUND(-CW$5*(1+$B$1*($C98-$C$5)),2)</f>
        <v>9245.33</v>
      </c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>
        <f t="shared" ca="1" si="14"/>
        <v>9245.33</v>
      </c>
    </row>
    <row r="99" spans="1:189">
      <c r="A99" s="3">
        <v>94</v>
      </c>
      <c r="B99" s="4">
        <f t="shared" si="12"/>
        <v>42472</v>
      </c>
      <c r="C99" s="5">
        <f t="shared" si="11"/>
        <v>16.281420765027324</v>
      </c>
      <c r="D99" s="3">
        <f t="shared" si="15"/>
        <v>9245.34</v>
      </c>
      <c r="E99" s="3">
        <f t="shared" si="16"/>
        <v>4794.22</v>
      </c>
      <c r="F99" s="3">
        <f t="shared" si="17"/>
        <v>4451.12</v>
      </c>
      <c r="G99" s="3">
        <f t="shared" si="13"/>
        <v>312573.30999999947</v>
      </c>
      <c r="H99" s="3">
        <f t="shared" si="18"/>
        <v>0.48144433299899686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>
        <f ca="1">ROUND(-CX$5*(1+$B$1*($C99-$C$5)),2)</f>
        <v>9245.35</v>
      </c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>
        <f t="shared" ca="1" si="14"/>
        <v>9245.35</v>
      </c>
    </row>
    <row r="100" spans="1:189">
      <c r="A100" s="3">
        <v>95</v>
      </c>
      <c r="B100" s="4">
        <f t="shared" si="12"/>
        <v>42502</v>
      </c>
      <c r="C100" s="5">
        <f t="shared" si="11"/>
        <v>16.363387978142075</v>
      </c>
      <c r="D100" s="3">
        <f t="shared" si="15"/>
        <v>9245.34</v>
      </c>
      <c r="E100" s="3">
        <f t="shared" si="16"/>
        <v>4818.25</v>
      </c>
      <c r="F100" s="3">
        <f t="shared" si="17"/>
        <v>4427.09</v>
      </c>
      <c r="G100" s="3">
        <f t="shared" si="13"/>
        <v>308146.21999999945</v>
      </c>
      <c r="H100" s="3">
        <f t="shared" si="18"/>
        <v>0.4788460594959687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>
        <f ca="1">ROUND(-CY$5*(1+$B$1*($C100-$C$5)),2)</f>
        <v>9245.33</v>
      </c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>
        <f t="shared" ca="1" si="14"/>
        <v>9245.33</v>
      </c>
    </row>
    <row r="101" spans="1:189">
      <c r="A101" s="3">
        <v>96</v>
      </c>
      <c r="B101" s="4">
        <f t="shared" si="12"/>
        <v>42533</v>
      </c>
      <c r="C101" s="5">
        <f t="shared" si="11"/>
        <v>16.448087431693988</v>
      </c>
      <c r="D101" s="3">
        <f t="shared" si="15"/>
        <v>9245.34</v>
      </c>
      <c r="E101" s="3">
        <f t="shared" si="16"/>
        <v>4842.8</v>
      </c>
      <c r="F101" s="3">
        <f t="shared" si="17"/>
        <v>4402.54</v>
      </c>
      <c r="G101" s="3">
        <f t="shared" si="13"/>
        <v>303743.67999999947</v>
      </c>
      <c r="H101" s="3">
        <f t="shared" si="18"/>
        <v>0.47619047619047616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>
        <f ca="1">ROUND(-CZ$5*(1+$B$1*($C101-$C$5)),2)</f>
        <v>9245.33</v>
      </c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>
        <f t="shared" ca="1" si="14"/>
        <v>9245.33</v>
      </c>
    </row>
    <row r="102" spans="1:189">
      <c r="A102" s="3">
        <v>97</v>
      </c>
      <c r="B102" s="4">
        <f t="shared" si="12"/>
        <v>42563</v>
      </c>
      <c r="C102" s="5">
        <f t="shared" si="11"/>
        <v>16.530054644808743</v>
      </c>
      <c r="D102" s="3">
        <f t="shared" si="15"/>
        <v>9245.34</v>
      </c>
      <c r="E102" s="3">
        <f t="shared" si="16"/>
        <v>4866.3</v>
      </c>
      <c r="F102" s="3">
        <f t="shared" si="17"/>
        <v>4379.04</v>
      </c>
      <c r="G102" s="3">
        <f t="shared" si="13"/>
        <v>299364.63999999949</v>
      </c>
      <c r="H102" s="3">
        <f t="shared" si="18"/>
        <v>0.47364845190721139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>
        <f ca="1">ROUND(-DA$5*(1+$B$1*($C102-$C$5)),2)</f>
        <v>9245.34</v>
      </c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>
        <f t="shared" ca="1" si="14"/>
        <v>9245.34</v>
      </c>
    </row>
    <row r="103" spans="1:189">
      <c r="A103" s="3">
        <v>98</v>
      </c>
      <c r="B103" s="4">
        <f t="shared" si="12"/>
        <v>42594</v>
      </c>
      <c r="C103" s="5">
        <f t="shared" si="11"/>
        <v>16.614754098360656</v>
      </c>
      <c r="D103" s="3">
        <f t="shared" si="15"/>
        <v>9245.34</v>
      </c>
      <c r="E103" s="3">
        <f t="shared" si="16"/>
        <v>4890.32</v>
      </c>
      <c r="F103" s="3">
        <f t="shared" si="17"/>
        <v>4355.0200000000004</v>
      </c>
      <c r="G103" s="3">
        <f t="shared" si="13"/>
        <v>295009.61999999947</v>
      </c>
      <c r="H103" s="3">
        <f t="shared" si="18"/>
        <v>0.47105004906771342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>
        <f ca="1">ROUND(-DB$5*(1+$B$1*($C103-$C$5)),2)</f>
        <v>9245.34</v>
      </c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>
        <f t="shared" ca="1" si="14"/>
        <v>9245.34</v>
      </c>
    </row>
    <row r="104" spans="1:189">
      <c r="A104" s="3">
        <v>99</v>
      </c>
      <c r="B104" s="4">
        <f t="shared" si="12"/>
        <v>42625</v>
      </c>
      <c r="C104" s="5">
        <f t="shared" si="11"/>
        <v>16.699453551912569</v>
      </c>
      <c r="D104" s="3">
        <f t="shared" si="15"/>
        <v>9245.34</v>
      </c>
      <c r="E104" s="3">
        <f t="shared" si="16"/>
        <v>4914.08</v>
      </c>
      <c r="F104" s="3">
        <f t="shared" si="17"/>
        <v>4331.26</v>
      </c>
      <c r="G104" s="3">
        <f t="shared" si="13"/>
        <v>290678.35999999946</v>
      </c>
      <c r="H104" s="3">
        <f t="shared" si="18"/>
        <v>0.46847999999999984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>
        <f ca="1">ROUND(-DC$5*(1+$B$1*($C104-$C$5)),2)</f>
        <v>9245.35</v>
      </c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>
        <f t="shared" ca="1" si="14"/>
        <v>9245.35</v>
      </c>
    </row>
    <row r="105" spans="1:189">
      <c r="A105" s="3">
        <v>100</v>
      </c>
      <c r="B105" s="4">
        <f t="shared" si="12"/>
        <v>42655</v>
      </c>
      <c r="C105" s="5">
        <f t="shared" si="11"/>
        <v>16.781420765027324</v>
      </c>
      <c r="D105" s="3">
        <f t="shared" si="15"/>
        <v>9245.34</v>
      </c>
      <c r="E105" s="3">
        <f t="shared" si="16"/>
        <v>4936.83</v>
      </c>
      <c r="F105" s="3">
        <f t="shared" si="17"/>
        <v>4308.51</v>
      </c>
      <c r="G105" s="3">
        <f t="shared" si="13"/>
        <v>286369.84999999945</v>
      </c>
      <c r="H105" s="3">
        <f t="shared" si="18"/>
        <v>0.466019417475728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>
        <f ca="1">ROUND(-DD$5*(1+$B$1*($C105-$C$5)),2)</f>
        <v>9245.34</v>
      </c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>
        <f t="shared" ca="1" si="14"/>
        <v>9245.34</v>
      </c>
    </row>
    <row r="106" spans="1:189">
      <c r="A106" s="3">
        <v>101</v>
      </c>
      <c r="B106" s="4">
        <f t="shared" si="12"/>
        <v>42686</v>
      </c>
      <c r="C106" s="5">
        <f t="shared" si="11"/>
        <v>16.866120218579233</v>
      </c>
      <c r="D106" s="3">
        <f t="shared" si="15"/>
        <v>9245.34</v>
      </c>
      <c r="E106" s="3">
        <f t="shared" si="16"/>
        <v>4960.09</v>
      </c>
      <c r="F106" s="3">
        <f t="shared" si="17"/>
        <v>4285.25</v>
      </c>
      <c r="G106" s="3">
        <f t="shared" si="13"/>
        <v>282084.59999999945</v>
      </c>
      <c r="H106" s="3">
        <f t="shared" si="18"/>
        <v>0.46350382295673642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>
        <f ca="1">ROUND(-DE$5*(1+$B$1*($C106-$C$5)),2)</f>
        <v>9245.34</v>
      </c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>
        <f t="shared" ca="1" si="14"/>
        <v>9245.34</v>
      </c>
    </row>
    <row r="107" spans="1:189">
      <c r="A107" s="3">
        <v>102</v>
      </c>
      <c r="B107" s="4">
        <f t="shared" si="12"/>
        <v>42716</v>
      </c>
      <c r="C107" s="5">
        <f t="shared" si="11"/>
        <v>16.948087431693988</v>
      </c>
      <c r="D107" s="3">
        <f t="shared" si="15"/>
        <v>9245.34</v>
      </c>
      <c r="E107" s="3">
        <f t="shared" si="16"/>
        <v>4982.3600000000006</v>
      </c>
      <c r="F107" s="3">
        <f t="shared" si="17"/>
        <v>4262.9799999999996</v>
      </c>
      <c r="G107" s="3">
        <f t="shared" si="13"/>
        <v>277821.61999999947</v>
      </c>
      <c r="H107" s="3">
        <f t="shared" si="18"/>
        <v>0.4610951008645533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>
        <f ca="1">ROUND(-DF$5*(1+$B$1*($C107-$C$5)),2)</f>
        <v>9245.34</v>
      </c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>
        <f t="shared" ca="1" si="14"/>
        <v>9245.34</v>
      </c>
    </row>
    <row r="108" spans="1:189">
      <c r="A108" s="3">
        <v>103</v>
      </c>
      <c r="B108" s="4">
        <f t="shared" si="12"/>
        <v>42747</v>
      </c>
      <c r="C108" s="5">
        <f t="shared" si="11"/>
        <v>17.032876712328768</v>
      </c>
      <c r="D108" s="3">
        <f t="shared" si="15"/>
        <v>9245.34</v>
      </c>
      <c r="E108" s="3">
        <f t="shared" si="16"/>
        <v>5005.1500000000005</v>
      </c>
      <c r="F108" s="3">
        <f t="shared" si="17"/>
        <v>4240.1899999999996</v>
      </c>
      <c r="G108" s="3">
        <f t="shared" si="13"/>
        <v>273581.42999999947</v>
      </c>
      <c r="H108" s="3">
        <f t="shared" si="18"/>
        <v>0.45862965037771541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>
        <f ca="1">ROUND(-DG$5*(1+$B$1*($C108-$C$5)),2)</f>
        <v>9245.35</v>
      </c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>
        <f t="shared" ca="1" si="14"/>
        <v>9245.35</v>
      </c>
    </row>
    <row r="109" spans="1:189">
      <c r="A109" s="3">
        <v>104</v>
      </c>
      <c r="B109" s="4">
        <f t="shared" si="12"/>
        <v>42778</v>
      </c>
      <c r="C109" s="5">
        <f t="shared" si="11"/>
        <v>17.117808219178084</v>
      </c>
      <c r="D109" s="3">
        <f t="shared" si="15"/>
        <v>9245.34</v>
      </c>
      <c r="E109" s="3">
        <f t="shared" si="16"/>
        <v>5027.74</v>
      </c>
      <c r="F109" s="3">
        <f t="shared" si="17"/>
        <v>4217.6000000000004</v>
      </c>
      <c r="G109" s="3">
        <f t="shared" si="13"/>
        <v>269363.82999999949</v>
      </c>
      <c r="H109" s="3">
        <f t="shared" si="18"/>
        <v>0.45618635514819728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>
        <f ca="1">ROUND(-DH$5*(1+$B$1*($C109-$C$5)),2)</f>
        <v>9245.34</v>
      </c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>
        <f t="shared" ca="1" si="14"/>
        <v>9245.34</v>
      </c>
    </row>
    <row r="110" spans="1:189">
      <c r="A110" s="3">
        <v>105</v>
      </c>
      <c r="B110" s="4">
        <f t="shared" si="12"/>
        <v>42806</v>
      </c>
      <c r="C110" s="5">
        <f t="shared" si="11"/>
        <v>17.194520547945206</v>
      </c>
      <c r="D110" s="3">
        <f t="shared" si="15"/>
        <v>9245.34</v>
      </c>
      <c r="E110" s="3">
        <f t="shared" si="16"/>
        <v>5047.9400000000005</v>
      </c>
      <c r="F110" s="3">
        <f t="shared" si="17"/>
        <v>4197.3999999999996</v>
      </c>
      <c r="G110" s="3">
        <f t="shared" si="13"/>
        <v>265166.42999999947</v>
      </c>
      <c r="H110" s="3">
        <f t="shared" si="18"/>
        <v>0.45400177638093053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>
        <f ca="1">ROUND(-DI$5*(1+$B$1*($C110-$C$5)),2)</f>
        <v>9245.34</v>
      </c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>
        <f t="shared" ca="1" si="14"/>
        <v>9245.34</v>
      </c>
    </row>
    <row r="111" spans="1:189">
      <c r="A111" s="3">
        <v>106</v>
      </c>
      <c r="B111" s="4">
        <f t="shared" si="12"/>
        <v>42837</v>
      </c>
      <c r="C111" s="5">
        <f t="shared" si="11"/>
        <v>17.279452054794522</v>
      </c>
      <c r="D111" s="3">
        <f t="shared" si="15"/>
        <v>9245.34</v>
      </c>
      <c r="E111" s="3">
        <f t="shared" si="16"/>
        <v>5070.08</v>
      </c>
      <c r="F111" s="3">
        <f t="shared" si="17"/>
        <v>4175.26</v>
      </c>
      <c r="G111" s="3">
        <f t="shared" si="13"/>
        <v>260991.16999999946</v>
      </c>
      <c r="H111" s="3">
        <f t="shared" si="18"/>
        <v>0.45160741256149101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>
        <f ca="1">ROUND(-DJ$5*(1+$B$1*($C111-$C$5)),2)</f>
        <v>9245.33</v>
      </c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>
        <f t="shared" ca="1" si="14"/>
        <v>9245.33</v>
      </c>
    </row>
    <row r="112" spans="1:189">
      <c r="A112" s="3">
        <v>107</v>
      </c>
      <c r="B112" s="4">
        <f t="shared" si="12"/>
        <v>42867</v>
      </c>
      <c r="C112" s="5">
        <f t="shared" si="11"/>
        <v>17.361643835616437</v>
      </c>
      <c r="D112" s="3">
        <f t="shared" si="15"/>
        <v>9245.34</v>
      </c>
      <c r="E112" s="3">
        <f t="shared" si="16"/>
        <v>5091.28</v>
      </c>
      <c r="F112" s="3">
        <f t="shared" si="17"/>
        <v>4154.0600000000004</v>
      </c>
      <c r="G112" s="3">
        <f t="shared" si="13"/>
        <v>256837.10999999946</v>
      </c>
      <c r="H112" s="3">
        <f t="shared" si="18"/>
        <v>0.44931421060035448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>
        <f ca="1">ROUND(-DK$5*(1+$B$1*($C112-$C$5)),2)</f>
        <v>9245.33</v>
      </c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>
        <f t="shared" ca="1" si="14"/>
        <v>9245.33</v>
      </c>
    </row>
    <row r="113" spans="1:189">
      <c r="A113" s="3">
        <v>108</v>
      </c>
      <c r="B113" s="4">
        <f t="shared" si="12"/>
        <v>42898</v>
      </c>
      <c r="C113" s="5">
        <f t="shared" si="11"/>
        <v>17.446575342465753</v>
      </c>
      <c r="D113" s="3">
        <f t="shared" si="15"/>
        <v>9245.34</v>
      </c>
      <c r="E113" s="3">
        <f t="shared" si="16"/>
        <v>5112.96</v>
      </c>
      <c r="F113" s="3">
        <f t="shared" si="17"/>
        <v>4132.38</v>
      </c>
      <c r="G113" s="3">
        <f t="shared" si="13"/>
        <v>252704.72999999946</v>
      </c>
      <c r="H113" s="3">
        <f t="shared" si="18"/>
        <v>0.44696890740543399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>
        <f ca="1">ROUND(-DL$5*(1+$B$1*($C113-$C$5)),2)</f>
        <v>9245.34</v>
      </c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>
        <f t="shared" ca="1" si="14"/>
        <v>9245.34</v>
      </c>
    </row>
    <row r="114" spans="1:189">
      <c r="A114" s="3">
        <v>109</v>
      </c>
      <c r="B114" s="4">
        <f t="shared" si="12"/>
        <v>42928</v>
      </c>
      <c r="C114" s="5">
        <f t="shared" si="11"/>
        <v>17.528767123287672</v>
      </c>
      <c r="D114" s="3">
        <f t="shared" si="15"/>
        <v>9245.34</v>
      </c>
      <c r="E114" s="3">
        <f t="shared" si="16"/>
        <v>5133.7300000000005</v>
      </c>
      <c r="F114" s="3">
        <f t="shared" si="17"/>
        <v>4111.6099999999997</v>
      </c>
      <c r="G114" s="3">
        <f t="shared" si="13"/>
        <v>248593.11999999947</v>
      </c>
      <c r="H114" s="3">
        <f t="shared" si="18"/>
        <v>0.44472245377336628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>
        <f ca="1">ROUND(-DM$5*(1+$B$1*($C114-$C$5)),2)</f>
        <v>9245.34</v>
      </c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>
        <f t="shared" ca="1" si="14"/>
        <v>9245.34</v>
      </c>
    </row>
    <row r="115" spans="1:189">
      <c r="A115" s="3">
        <v>110</v>
      </c>
      <c r="B115" s="4">
        <f t="shared" si="12"/>
        <v>42959</v>
      </c>
      <c r="C115" s="5">
        <f t="shared" si="11"/>
        <v>17.613698630136987</v>
      </c>
      <c r="D115" s="3">
        <f t="shared" si="15"/>
        <v>9245.34</v>
      </c>
      <c r="E115" s="3">
        <f t="shared" si="16"/>
        <v>5154.97</v>
      </c>
      <c r="F115" s="3">
        <f t="shared" si="17"/>
        <v>4090.37</v>
      </c>
      <c r="G115" s="3">
        <f t="shared" si="13"/>
        <v>244502.74999999948</v>
      </c>
      <c r="H115" s="3">
        <f t="shared" si="18"/>
        <v>0.44242471862239952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>
        <f ca="1">ROUND(-DN$5*(1+$B$1*($C115-$C$5)),2)</f>
        <v>9245.35</v>
      </c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>
        <f t="shared" ca="1" si="14"/>
        <v>9245.35</v>
      </c>
    </row>
    <row r="116" spans="1:189">
      <c r="A116" s="3">
        <v>111</v>
      </c>
      <c r="B116" s="4">
        <f t="shared" si="12"/>
        <v>42990</v>
      </c>
      <c r="C116" s="5">
        <f t="shared" si="11"/>
        <v>17.698630136986303</v>
      </c>
      <c r="D116" s="3">
        <f t="shared" si="15"/>
        <v>9245.34</v>
      </c>
      <c r="E116" s="3">
        <f t="shared" si="16"/>
        <v>5176</v>
      </c>
      <c r="F116" s="3">
        <f t="shared" si="17"/>
        <v>4069.34</v>
      </c>
      <c r="G116" s="3">
        <f t="shared" si="13"/>
        <v>240433.40999999948</v>
      </c>
      <c r="H116" s="3">
        <f t="shared" si="18"/>
        <v>0.44015060471698181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>
        <f ca="1">ROUND(-DO$5*(1+$B$1*($C116-$C$5)),2)</f>
        <v>9245.34</v>
      </c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>
        <f t="shared" ca="1" si="14"/>
        <v>9245.34</v>
      </c>
    </row>
    <row r="117" spans="1:189">
      <c r="A117" s="3">
        <v>112</v>
      </c>
      <c r="B117" s="4">
        <f t="shared" si="12"/>
        <v>43020</v>
      </c>
      <c r="C117" s="5">
        <f t="shared" si="11"/>
        <v>17.780821917808218</v>
      </c>
      <c r="D117" s="3">
        <f t="shared" si="15"/>
        <v>9245.34</v>
      </c>
      <c r="E117" s="3">
        <f t="shared" si="16"/>
        <v>5196.1400000000003</v>
      </c>
      <c r="F117" s="3">
        <f t="shared" si="17"/>
        <v>4049.2</v>
      </c>
      <c r="G117" s="3">
        <f t="shared" si="13"/>
        <v>236384.20999999947</v>
      </c>
      <c r="H117" s="3">
        <f t="shared" si="18"/>
        <v>0.43797199851157054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>
        <f ca="1">ROUND(-DP$5*(1+$B$1*($C117-$C$5)),2)</f>
        <v>9245.34</v>
      </c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>
        <f t="shared" ca="1" si="14"/>
        <v>9245.34</v>
      </c>
    </row>
    <row r="118" spans="1:189">
      <c r="A118" s="3">
        <v>113</v>
      </c>
      <c r="B118" s="4">
        <f t="shared" si="12"/>
        <v>43051</v>
      </c>
      <c r="C118" s="5">
        <f t="shared" si="11"/>
        <v>17.865753424657534</v>
      </c>
      <c r="D118" s="3">
        <f t="shared" si="15"/>
        <v>9245.34</v>
      </c>
      <c r="E118" s="3">
        <f t="shared" si="16"/>
        <v>5216.74</v>
      </c>
      <c r="F118" s="3">
        <f t="shared" si="17"/>
        <v>4028.6</v>
      </c>
      <c r="G118" s="3">
        <f t="shared" si="13"/>
        <v>232355.60999999946</v>
      </c>
      <c r="H118" s="3">
        <f t="shared" si="18"/>
        <v>0.43574331395038302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>
        <f ca="1">ROUND(-DQ$5*(1+$B$1*($C118-$C$5)),2)</f>
        <v>9245.35</v>
      </c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>
        <f t="shared" ca="1" si="14"/>
        <v>9245.35</v>
      </c>
    </row>
    <row r="119" spans="1:189">
      <c r="A119" s="3">
        <v>114</v>
      </c>
      <c r="B119" s="4">
        <f t="shared" si="12"/>
        <v>43081</v>
      </c>
      <c r="C119" s="5">
        <f t="shared" si="11"/>
        <v>17.947945205479453</v>
      </c>
      <c r="D119" s="3">
        <f t="shared" si="15"/>
        <v>9245.34</v>
      </c>
      <c r="E119" s="3">
        <f t="shared" si="16"/>
        <v>5236.49</v>
      </c>
      <c r="F119" s="3">
        <f t="shared" si="17"/>
        <v>4008.85</v>
      </c>
      <c r="G119" s="3">
        <f t="shared" si="13"/>
        <v>228346.75999999946</v>
      </c>
      <c r="H119" s="3">
        <f t="shared" si="18"/>
        <v>0.43360801287094247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>
        <f ca="1">ROUND(-DR$5*(1+$B$1*($C119-$C$5)),2)</f>
        <v>9245.33</v>
      </c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>
        <f t="shared" ca="1" si="14"/>
        <v>9245.33</v>
      </c>
    </row>
    <row r="120" spans="1:189">
      <c r="A120" s="3">
        <v>115</v>
      </c>
      <c r="B120" s="4">
        <f t="shared" si="12"/>
        <v>43112</v>
      </c>
      <c r="C120" s="5">
        <f t="shared" si="11"/>
        <v>18.032876712328768</v>
      </c>
      <c r="D120" s="3">
        <f t="shared" si="15"/>
        <v>9245.34</v>
      </c>
      <c r="E120" s="3">
        <f t="shared" si="16"/>
        <v>5256.68</v>
      </c>
      <c r="F120" s="3">
        <f t="shared" si="17"/>
        <v>3988.66</v>
      </c>
      <c r="G120" s="3">
        <f t="shared" si="13"/>
        <v>224358.09999999945</v>
      </c>
      <c r="H120" s="3">
        <f t="shared" si="18"/>
        <v>0.4314234098306019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>
        <f ca="1">ROUND(-DS$5*(1+$B$1*($C120-$C$5)),2)</f>
        <v>9245.35</v>
      </c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>
        <f t="shared" ca="1" si="14"/>
        <v>9245.35</v>
      </c>
    </row>
    <row r="121" spans="1:189">
      <c r="A121" s="3">
        <v>116</v>
      </c>
      <c r="B121" s="4">
        <f t="shared" si="12"/>
        <v>43143</v>
      </c>
      <c r="C121" s="5">
        <f t="shared" si="11"/>
        <v>18.117808219178084</v>
      </c>
      <c r="D121" s="3">
        <f t="shared" si="15"/>
        <v>9245.34</v>
      </c>
      <c r="E121" s="3">
        <f t="shared" si="16"/>
        <v>5276.68</v>
      </c>
      <c r="F121" s="3">
        <f t="shared" si="17"/>
        <v>3968.66</v>
      </c>
      <c r="G121" s="3">
        <f t="shared" si="13"/>
        <v>220389.43999999945</v>
      </c>
      <c r="H121" s="3">
        <f t="shared" si="18"/>
        <v>0.42926070936625549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>
        <f ca="1">ROUND(-DT$5*(1+$B$1*($C121-$C$5)),2)</f>
        <v>9245.34</v>
      </c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>
        <f t="shared" ca="1" si="14"/>
        <v>9245.34</v>
      </c>
    </row>
    <row r="122" spans="1:189">
      <c r="A122" s="3">
        <v>117</v>
      </c>
      <c r="B122" s="4">
        <f t="shared" si="12"/>
        <v>43171</v>
      </c>
      <c r="C122" s="5">
        <f t="shared" si="11"/>
        <v>18.194520547945206</v>
      </c>
      <c r="D122" s="3">
        <f t="shared" si="15"/>
        <v>9245.34</v>
      </c>
      <c r="E122" s="3">
        <f t="shared" si="16"/>
        <v>5294.57</v>
      </c>
      <c r="F122" s="3">
        <f t="shared" si="17"/>
        <v>3950.77</v>
      </c>
      <c r="G122" s="3">
        <f t="shared" si="13"/>
        <v>216438.66999999946</v>
      </c>
      <c r="H122" s="3">
        <f t="shared" si="18"/>
        <v>0.4273258554773976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>
        <f ca="1">ROUND(-DU$5*(1+$B$1*($C122-$C$5)),2)</f>
        <v>9245.33</v>
      </c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>
        <f t="shared" ca="1" si="14"/>
        <v>9245.33</v>
      </c>
    </row>
    <row r="123" spans="1:189">
      <c r="A123" s="3">
        <v>118</v>
      </c>
      <c r="B123" s="4">
        <f t="shared" si="12"/>
        <v>43202</v>
      </c>
      <c r="C123" s="5">
        <f t="shared" si="11"/>
        <v>18.279452054794522</v>
      </c>
      <c r="D123" s="3">
        <f t="shared" si="15"/>
        <v>9245.34</v>
      </c>
      <c r="E123" s="3">
        <f t="shared" si="16"/>
        <v>5314.1900000000005</v>
      </c>
      <c r="F123" s="3">
        <f t="shared" si="17"/>
        <v>3931.15</v>
      </c>
      <c r="G123" s="3">
        <f t="shared" si="13"/>
        <v>212507.51999999947</v>
      </c>
      <c r="H123" s="3">
        <f t="shared" si="18"/>
        <v>0.42520394049691151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>
        <f ca="1">ROUND(-DV$5*(1+$B$1*($C123-$C$5)),2)</f>
        <v>9245.33</v>
      </c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>
        <f t="shared" ca="1" si="14"/>
        <v>9245.33</v>
      </c>
    </row>
    <row r="124" spans="1:189">
      <c r="A124" s="3">
        <v>119</v>
      </c>
      <c r="B124" s="4">
        <f t="shared" si="12"/>
        <v>43232</v>
      </c>
      <c r="C124" s="5">
        <f t="shared" si="11"/>
        <v>18.361643835616437</v>
      </c>
      <c r="D124" s="3">
        <f t="shared" si="15"/>
        <v>9245.34</v>
      </c>
      <c r="E124" s="3">
        <f t="shared" si="16"/>
        <v>5332.99</v>
      </c>
      <c r="F124" s="3">
        <f t="shared" si="17"/>
        <v>3912.35</v>
      </c>
      <c r="G124" s="3">
        <f t="shared" si="13"/>
        <v>208595.16999999946</v>
      </c>
      <c r="H124" s="3">
        <f t="shared" si="18"/>
        <v>0.42317044275304377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>
        <f ca="1">ROUND(-DW$5*(1+$B$1*($C124-$C$5)),2)</f>
        <v>9245.33</v>
      </c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>
        <f t="shared" ca="1" si="14"/>
        <v>9245.33</v>
      </c>
    </row>
    <row r="125" spans="1:189">
      <c r="A125" s="3">
        <v>120</v>
      </c>
      <c r="B125" s="4">
        <f t="shared" si="12"/>
        <v>43263</v>
      </c>
      <c r="C125" s="5">
        <f t="shared" si="11"/>
        <v>18.446575342465753</v>
      </c>
      <c r="D125" s="3">
        <f t="shared" si="15"/>
        <v>9245.34</v>
      </c>
      <c r="E125" s="3">
        <f t="shared" si="16"/>
        <v>5352.22</v>
      </c>
      <c r="F125" s="3">
        <f t="shared" si="17"/>
        <v>3893.12</v>
      </c>
      <c r="G125" s="3">
        <f t="shared" si="13"/>
        <v>204702.04999999946</v>
      </c>
      <c r="H125" s="3">
        <f t="shared" si="18"/>
        <v>0.42108949459883138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>
        <f ca="1">ROUND(-DX$5*(1+$B$1*($C125-$C$5)),2)</f>
        <v>9245.35</v>
      </c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>
        <f t="shared" ca="1" si="14"/>
        <v>9245.35</v>
      </c>
    </row>
    <row r="126" spans="1:189">
      <c r="A126" s="3">
        <v>121</v>
      </c>
      <c r="B126" s="4">
        <f t="shared" si="12"/>
        <v>43293</v>
      </c>
      <c r="C126" s="5">
        <f t="shared" si="11"/>
        <v>18.528767123287672</v>
      </c>
      <c r="D126" s="3">
        <f t="shared" si="15"/>
        <v>9245.34</v>
      </c>
      <c r="E126" s="3">
        <f t="shared" si="16"/>
        <v>5370.66</v>
      </c>
      <c r="F126" s="3">
        <f t="shared" si="17"/>
        <v>3874.68</v>
      </c>
      <c r="G126" s="3">
        <f t="shared" si="13"/>
        <v>200827.36999999947</v>
      </c>
      <c r="H126" s="3">
        <f t="shared" si="18"/>
        <v>0.41909506805667518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>
        <f ca="1">ROUND(-DY$5*(1+$B$1*($C126-$C$5)),2)</f>
        <v>9245.35</v>
      </c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>
        <f t="shared" ca="1" si="14"/>
        <v>9245.35</v>
      </c>
    </row>
    <row r="127" spans="1:189">
      <c r="A127" s="3">
        <v>122</v>
      </c>
      <c r="B127" s="4">
        <f t="shared" si="12"/>
        <v>43324</v>
      </c>
      <c r="C127" s="5">
        <f t="shared" si="11"/>
        <v>18.613698630136987</v>
      </c>
      <c r="D127" s="3">
        <f t="shared" si="15"/>
        <v>9245.34</v>
      </c>
      <c r="E127" s="3">
        <f t="shared" si="16"/>
        <v>5389.5300000000007</v>
      </c>
      <c r="F127" s="3">
        <f t="shared" si="17"/>
        <v>3855.81</v>
      </c>
      <c r="G127" s="3">
        <f t="shared" si="13"/>
        <v>196971.55999999947</v>
      </c>
      <c r="H127" s="3">
        <f t="shared" si="18"/>
        <v>0.41705391168721856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>
        <f ca="1">ROUND(-DZ$5*(1+$B$1*($C127-$C$5)),2)</f>
        <v>9245.35</v>
      </c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>
        <f t="shared" ca="1" si="14"/>
        <v>9245.35</v>
      </c>
    </row>
    <row r="128" spans="1:189">
      <c r="A128" s="3">
        <v>123</v>
      </c>
      <c r="B128" s="4">
        <f t="shared" si="12"/>
        <v>43355</v>
      </c>
      <c r="C128" s="5">
        <f t="shared" si="11"/>
        <v>18.698630136986303</v>
      </c>
      <c r="D128" s="3">
        <f t="shared" si="15"/>
        <v>9245.34</v>
      </c>
      <c r="E128" s="3">
        <f t="shared" si="16"/>
        <v>5408.22</v>
      </c>
      <c r="F128" s="3">
        <f t="shared" si="17"/>
        <v>3837.12</v>
      </c>
      <c r="G128" s="3">
        <f t="shared" si="13"/>
        <v>193134.43999999948</v>
      </c>
      <c r="H128" s="3">
        <f t="shared" si="18"/>
        <v>0.41503254140636187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>
        <f ca="1">ROUND(-EA$5*(1+$B$1*($C128-$C$5)),2)</f>
        <v>9245.35</v>
      </c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>
        <f t="shared" ca="1" si="14"/>
        <v>9245.35</v>
      </c>
    </row>
    <row r="129" spans="1:189">
      <c r="A129" s="3">
        <v>124</v>
      </c>
      <c r="B129" s="4">
        <f t="shared" si="12"/>
        <v>43385</v>
      </c>
      <c r="C129" s="5">
        <f t="shared" si="11"/>
        <v>18.780821917808218</v>
      </c>
      <c r="D129" s="3">
        <f t="shared" si="15"/>
        <v>9245.34</v>
      </c>
      <c r="E129" s="3">
        <f t="shared" si="16"/>
        <v>5426.14</v>
      </c>
      <c r="F129" s="3">
        <f t="shared" si="17"/>
        <v>3819.2</v>
      </c>
      <c r="G129" s="3">
        <f t="shared" si="13"/>
        <v>189315.23999999947</v>
      </c>
      <c r="H129" s="3">
        <f t="shared" si="18"/>
        <v>0.41309494589512213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>
        <f ca="1">ROUND(-EB$5*(1+$B$1*($C129-$C$5)),2)</f>
        <v>9245.33</v>
      </c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>
        <f t="shared" ca="1" si="14"/>
        <v>9245.33</v>
      </c>
    </row>
    <row r="130" spans="1:189">
      <c r="A130" s="3">
        <v>125</v>
      </c>
      <c r="B130" s="4">
        <f t="shared" si="12"/>
        <v>43416</v>
      </c>
      <c r="C130" s="5">
        <f t="shared" si="11"/>
        <v>18.865753424657534</v>
      </c>
      <c r="D130" s="3">
        <f t="shared" si="15"/>
        <v>9245.34</v>
      </c>
      <c r="E130" s="3">
        <f t="shared" si="16"/>
        <v>5444.47</v>
      </c>
      <c r="F130" s="3">
        <f t="shared" si="17"/>
        <v>3800.87</v>
      </c>
      <c r="G130" s="3">
        <f t="shared" si="13"/>
        <v>185514.36999999947</v>
      </c>
      <c r="H130" s="3">
        <f t="shared" si="18"/>
        <v>0.41111167872294718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>
        <f ca="1">ROUND(-EC$5*(1+$B$1*($C130-$C$5)),2)</f>
        <v>9245.35</v>
      </c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>
        <f t="shared" ca="1" si="14"/>
        <v>9245.35</v>
      </c>
    </row>
    <row r="131" spans="1:189">
      <c r="A131" s="3">
        <v>126</v>
      </c>
      <c r="B131" s="4">
        <f t="shared" si="12"/>
        <v>43446</v>
      </c>
      <c r="C131" s="5">
        <f t="shared" si="11"/>
        <v>18.947945205479453</v>
      </c>
      <c r="D131" s="3">
        <f t="shared" si="15"/>
        <v>9245.34</v>
      </c>
      <c r="E131" s="3">
        <f t="shared" si="16"/>
        <v>5462.05</v>
      </c>
      <c r="F131" s="3">
        <f t="shared" si="17"/>
        <v>3783.29</v>
      </c>
      <c r="G131" s="3">
        <f t="shared" si="13"/>
        <v>181731.07999999946</v>
      </c>
      <c r="H131" s="3">
        <f t="shared" si="18"/>
        <v>0.40921043583101591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>
        <f ca="1">ROUND(-ED$5*(1+$B$1*($C131-$C$5)),2)</f>
        <v>9245.34</v>
      </c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>
        <f t="shared" ca="1" si="14"/>
        <v>9245.34</v>
      </c>
    </row>
    <row r="132" spans="1:189">
      <c r="A132" s="3">
        <v>127</v>
      </c>
      <c r="B132" s="4">
        <f t="shared" si="12"/>
        <v>43477</v>
      </c>
      <c r="C132" s="5">
        <f t="shared" si="11"/>
        <v>19.032876712328768</v>
      </c>
      <c r="D132" s="3">
        <f t="shared" si="15"/>
        <v>9245.34</v>
      </c>
      <c r="E132" s="3">
        <f t="shared" si="16"/>
        <v>5480.04</v>
      </c>
      <c r="F132" s="3">
        <f t="shared" si="17"/>
        <v>3765.3</v>
      </c>
      <c r="G132" s="3">
        <f t="shared" si="13"/>
        <v>177965.77999999947</v>
      </c>
      <c r="H132" s="3">
        <f t="shared" si="18"/>
        <v>0.40726420445949568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>
        <f ca="1">ROUND(-EE$5*(1+$B$1*($C132-$C$5)),2)</f>
        <v>9245.35</v>
      </c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>
        <f t="shared" ca="1" si="14"/>
        <v>9245.35</v>
      </c>
    </row>
    <row r="133" spans="1:189">
      <c r="A133" s="3">
        <v>128</v>
      </c>
      <c r="B133" s="4">
        <f t="shared" si="12"/>
        <v>43508</v>
      </c>
      <c r="C133" s="5">
        <f t="shared" ref="C133:C185" si="19">YEAR(B133)-2000+(B133-DATE(YEAR(B133),1,0))/(DATE(YEAR(B133)+1,1,1)-DATE(YEAR(B133),1,1))</f>
        <v>19.117808219178084</v>
      </c>
      <c r="D133" s="3">
        <f t="shared" si="15"/>
        <v>9245.34</v>
      </c>
      <c r="E133" s="3">
        <f t="shared" si="16"/>
        <v>5497.8700000000008</v>
      </c>
      <c r="F133" s="3">
        <f t="shared" si="17"/>
        <v>3747.47</v>
      </c>
      <c r="G133" s="3">
        <f t="shared" si="13"/>
        <v>174218.30999999947</v>
      </c>
      <c r="H133" s="3">
        <f t="shared" si="18"/>
        <v>0.40533639826189899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>
        <f ca="1">ROUND(-EF$5*(1+$B$1*($C133-$C$5)),2)</f>
        <v>9245.33</v>
      </c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>
        <f t="shared" ca="1" si="14"/>
        <v>9245.33</v>
      </c>
    </row>
    <row r="134" spans="1:189">
      <c r="A134" s="3">
        <v>129</v>
      </c>
      <c r="B134" s="4">
        <f t="shared" ref="B134:B185" si="20">EDATE($B$5,A134)</f>
        <v>43536</v>
      </c>
      <c r="C134" s="5">
        <f t="shared" si="19"/>
        <v>19.194520547945206</v>
      </c>
      <c r="D134" s="3">
        <f t="shared" si="15"/>
        <v>9245.34</v>
      </c>
      <c r="E134" s="3">
        <f t="shared" si="16"/>
        <v>5513.82</v>
      </c>
      <c r="F134" s="3">
        <f t="shared" si="17"/>
        <v>3731.52</v>
      </c>
      <c r="G134" s="3">
        <f t="shared" ref="G134:G185" si="21">G133-F134</f>
        <v>170486.78999999948</v>
      </c>
      <c r="H134" s="3">
        <f t="shared" si="18"/>
        <v>0.40361077407222989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>
        <f ca="1">ROUND(-EG$5*(1+$B$1*($C134-$C$5)),2)</f>
        <v>9245.34</v>
      </c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>
        <f t="shared" ref="GG134:GG185" ca="1" si="22">SUM(I134:GF134)</f>
        <v>9245.34</v>
      </c>
    </row>
    <row r="135" spans="1:189">
      <c r="A135" s="3">
        <v>130</v>
      </c>
      <c r="B135" s="4">
        <f t="shared" si="20"/>
        <v>43567</v>
      </c>
      <c r="C135" s="5">
        <f t="shared" si="19"/>
        <v>19.279452054794522</v>
      </c>
      <c r="D135" s="3">
        <f t="shared" ref="D135:D185" si="23">$F$1</f>
        <v>9245.34</v>
      </c>
      <c r="E135" s="3">
        <f t="shared" ref="E135:E185" si="24">D135-F135</f>
        <v>5531.33</v>
      </c>
      <c r="F135" s="3">
        <f t="shared" ref="F135:F185" si="25">ROUND(D135/(1+$B$1*(C135-$C$5)),2)</f>
        <v>3714.01</v>
      </c>
      <c r="G135" s="3">
        <f t="shared" si="21"/>
        <v>166772.77999999947</v>
      </c>
      <c r="H135" s="3">
        <f t="shared" ref="H135:H185" si="26">1/(1+$B$1*(C135-$C$5))</f>
        <v>0.40171731974047892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>
        <f ca="1">ROUND(-EH$5*(1+$B$1*($C135-$C$5)),2)</f>
        <v>9245.33</v>
      </c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>
        <f t="shared" ca="1" si="22"/>
        <v>9245.33</v>
      </c>
    </row>
    <row r="136" spans="1:189">
      <c r="A136" s="3">
        <v>131</v>
      </c>
      <c r="B136" s="4">
        <f t="shared" si="20"/>
        <v>43597</v>
      </c>
      <c r="C136" s="5">
        <f t="shared" si="19"/>
        <v>19.361643835616437</v>
      </c>
      <c r="D136" s="3">
        <f t="shared" si="23"/>
        <v>9245.34</v>
      </c>
      <c r="E136" s="3">
        <f t="shared" si="24"/>
        <v>5548.1100000000006</v>
      </c>
      <c r="F136" s="3">
        <f t="shared" si="25"/>
        <v>3697.23</v>
      </c>
      <c r="G136" s="3">
        <f t="shared" si="21"/>
        <v>163075.54999999946</v>
      </c>
      <c r="H136" s="3">
        <f t="shared" si="26"/>
        <v>0.39990178323596098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>
        <f ca="1">ROUND(-EI$5*(1+$B$1*($C136-$C$5)),2)</f>
        <v>9245.35</v>
      </c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>
        <f t="shared" ca="1" si="22"/>
        <v>9245.35</v>
      </c>
    </row>
    <row r="137" spans="1:189">
      <c r="A137" s="3">
        <v>132</v>
      </c>
      <c r="B137" s="4">
        <f t="shared" si="20"/>
        <v>43628</v>
      </c>
      <c r="C137" s="5">
        <f t="shared" si="19"/>
        <v>19.446575342465753</v>
      </c>
      <c r="D137" s="3">
        <f t="shared" si="23"/>
        <v>9245.34</v>
      </c>
      <c r="E137" s="3">
        <f t="shared" si="24"/>
        <v>5565.3</v>
      </c>
      <c r="F137" s="3">
        <f t="shared" si="25"/>
        <v>3680.04</v>
      </c>
      <c r="G137" s="3">
        <f t="shared" si="21"/>
        <v>159395.50999999946</v>
      </c>
      <c r="H137" s="3">
        <f t="shared" si="26"/>
        <v>0.39804288875626415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>
        <f ca="1">ROUND(-EJ$5*(1+$B$1*($C137-$C$5)),2)</f>
        <v>9245.34</v>
      </c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>
        <f t="shared" ca="1" si="22"/>
        <v>9245.34</v>
      </c>
    </row>
    <row r="138" spans="1:189">
      <c r="A138" s="3">
        <v>133</v>
      </c>
      <c r="B138" s="4">
        <f t="shared" si="20"/>
        <v>43658</v>
      </c>
      <c r="C138" s="5">
        <f t="shared" si="19"/>
        <v>19.528767123287672</v>
      </c>
      <c r="D138" s="3">
        <f t="shared" si="23"/>
        <v>9245.34</v>
      </c>
      <c r="E138" s="3">
        <f t="shared" si="24"/>
        <v>5581.7800000000007</v>
      </c>
      <c r="F138" s="3">
        <f t="shared" si="25"/>
        <v>3663.56</v>
      </c>
      <c r="G138" s="3">
        <f t="shared" si="21"/>
        <v>155731.94999999946</v>
      </c>
      <c r="H138" s="3">
        <f t="shared" si="26"/>
        <v>0.39626033939450384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>
        <f ca="1">ROUND(-EK$5*(1+$B$1*($C138-$C$5)),2)</f>
        <v>9245.34</v>
      </c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>
        <f t="shared" ca="1" si="22"/>
        <v>9245.34</v>
      </c>
    </row>
    <row r="139" spans="1:189">
      <c r="A139" s="3">
        <v>134</v>
      </c>
      <c r="B139" s="4">
        <f t="shared" si="20"/>
        <v>43689</v>
      </c>
      <c r="C139" s="5">
        <f t="shared" si="19"/>
        <v>19.613698630136987</v>
      </c>
      <c r="D139" s="3">
        <f t="shared" si="23"/>
        <v>9245.34</v>
      </c>
      <c r="E139" s="3">
        <f t="shared" si="24"/>
        <v>5598.65</v>
      </c>
      <c r="F139" s="3">
        <f t="shared" si="25"/>
        <v>3646.69</v>
      </c>
      <c r="G139" s="3">
        <f t="shared" si="21"/>
        <v>152085.25999999946</v>
      </c>
      <c r="H139" s="3">
        <f t="shared" si="26"/>
        <v>0.39443506713464055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>
        <f ca="1">ROUND(-EL$5*(1+$B$1*($C139-$C$5)),2)</f>
        <v>9245.35</v>
      </c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>
        <f t="shared" ca="1" si="22"/>
        <v>9245.35</v>
      </c>
    </row>
    <row r="140" spans="1:189">
      <c r="A140" s="3">
        <v>135</v>
      </c>
      <c r="B140" s="4">
        <f t="shared" si="20"/>
        <v>43720</v>
      </c>
      <c r="C140" s="5">
        <f t="shared" si="19"/>
        <v>19.698630136986303</v>
      </c>
      <c r="D140" s="3">
        <f t="shared" si="23"/>
        <v>9245.34</v>
      </c>
      <c r="E140" s="3">
        <f t="shared" si="24"/>
        <v>5615.3700000000008</v>
      </c>
      <c r="F140" s="3">
        <f t="shared" si="25"/>
        <v>3629.97</v>
      </c>
      <c r="G140" s="3">
        <f t="shared" si="21"/>
        <v>148455.28999999946</v>
      </c>
      <c r="H140" s="3">
        <f t="shared" si="26"/>
        <v>0.39262653307744072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>
        <f ca="1">ROUND(-EM$5*(1+$B$1*($C140-$C$5)),2)</f>
        <v>9245.35</v>
      </c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>
        <f t="shared" ca="1" si="22"/>
        <v>9245.35</v>
      </c>
    </row>
    <row r="141" spans="1:189">
      <c r="A141" s="3">
        <v>136</v>
      </c>
      <c r="B141" s="4">
        <f t="shared" si="20"/>
        <v>43750</v>
      </c>
      <c r="C141" s="5">
        <f t="shared" si="19"/>
        <v>19.780821917808218</v>
      </c>
      <c r="D141" s="3">
        <f t="shared" si="23"/>
        <v>9245.34</v>
      </c>
      <c r="E141" s="3">
        <f t="shared" si="24"/>
        <v>5631.41</v>
      </c>
      <c r="F141" s="3">
        <f t="shared" si="25"/>
        <v>3613.93</v>
      </c>
      <c r="G141" s="3">
        <f t="shared" si="21"/>
        <v>144841.35999999946</v>
      </c>
      <c r="H141" s="3">
        <f t="shared" si="26"/>
        <v>0.39089205992273746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>
        <f ca="1">ROUND(-EN$5*(1+$B$1*($C141-$C$5)),2)</f>
        <v>9245.34</v>
      </c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>
        <f t="shared" ca="1" si="22"/>
        <v>9245.34</v>
      </c>
    </row>
    <row r="142" spans="1:189">
      <c r="A142" s="3">
        <v>137</v>
      </c>
      <c r="B142" s="4">
        <f t="shared" si="20"/>
        <v>43781</v>
      </c>
      <c r="C142" s="5">
        <f t="shared" si="19"/>
        <v>19.865753424657534</v>
      </c>
      <c r="D142" s="3">
        <f t="shared" si="23"/>
        <v>9245.34</v>
      </c>
      <c r="E142" s="3">
        <f t="shared" si="24"/>
        <v>5647.83</v>
      </c>
      <c r="F142" s="3">
        <f t="shared" si="25"/>
        <v>3597.51</v>
      </c>
      <c r="G142" s="3">
        <f t="shared" si="21"/>
        <v>141243.84999999945</v>
      </c>
      <c r="H142" s="3">
        <f t="shared" si="26"/>
        <v>0.38911579704839688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>
        <f ca="1">ROUND(-EO$5*(1+$B$1*($C142-$C$5)),2)</f>
        <v>9245.35</v>
      </c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>
        <f t="shared" ca="1" si="22"/>
        <v>9245.35</v>
      </c>
    </row>
    <row r="143" spans="1:189">
      <c r="A143" s="3">
        <v>138</v>
      </c>
      <c r="B143" s="4">
        <f t="shared" si="20"/>
        <v>43811</v>
      </c>
      <c r="C143" s="5">
        <f t="shared" si="19"/>
        <v>19.947945205479453</v>
      </c>
      <c r="D143" s="3">
        <f t="shared" si="23"/>
        <v>9245.34</v>
      </c>
      <c r="E143" s="3">
        <f t="shared" si="24"/>
        <v>5663.58</v>
      </c>
      <c r="F143" s="3">
        <f t="shared" si="25"/>
        <v>3581.76</v>
      </c>
      <c r="G143" s="3">
        <f t="shared" si="21"/>
        <v>137662.08999999944</v>
      </c>
      <c r="H143" s="3">
        <f t="shared" si="26"/>
        <v>0.38741213608608904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>
        <f ca="1">ROUND(-EP$5*(1+$B$1*($C143-$C$5)),2)</f>
        <v>9245.35</v>
      </c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>
        <f t="shared" ca="1" si="22"/>
        <v>9245.35</v>
      </c>
    </row>
    <row r="144" spans="1:189">
      <c r="A144" s="3">
        <v>139</v>
      </c>
      <c r="B144" s="4">
        <f t="shared" si="20"/>
        <v>43842</v>
      </c>
      <c r="C144" s="5">
        <f t="shared" si="19"/>
        <v>20.032786885245901</v>
      </c>
      <c r="D144" s="3">
        <f t="shared" si="23"/>
        <v>9245.34</v>
      </c>
      <c r="E144" s="3">
        <f t="shared" si="24"/>
        <v>5679.7000000000007</v>
      </c>
      <c r="F144" s="3">
        <f t="shared" si="25"/>
        <v>3565.64</v>
      </c>
      <c r="G144" s="3">
        <f t="shared" si="21"/>
        <v>134096.44999999943</v>
      </c>
      <c r="H144" s="3">
        <f t="shared" si="26"/>
        <v>0.38566912539515275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>
        <f ca="1">ROUND(-EQ$5*(1+$B$1*($C144-$C$5)),2)</f>
        <v>9245.33</v>
      </c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>
        <f t="shared" ca="1" si="22"/>
        <v>9245.33</v>
      </c>
    </row>
    <row r="145" spans="1:189">
      <c r="A145" s="3">
        <v>140</v>
      </c>
      <c r="B145" s="4">
        <f t="shared" si="20"/>
        <v>43873</v>
      </c>
      <c r="C145" s="5">
        <f t="shared" si="19"/>
        <v>20.117486338797814</v>
      </c>
      <c r="D145" s="3">
        <f t="shared" si="23"/>
        <v>9245.34</v>
      </c>
      <c r="E145" s="3">
        <f t="shared" si="24"/>
        <v>5695.64</v>
      </c>
      <c r="F145" s="3">
        <f t="shared" si="25"/>
        <v>3549.7</v>
      </c>
      <c r="G145" s="3">
        <f t="shared" si="21"/>
        <v>130546.74999999943</v>
      </c>
      <c r="H145" s="3">
        <f t="shared" si="26"/>
        <v>0.38394461126919394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>
        <f ca="1">ROUND(-ER$5*(1+$B$1*($C145-$C$5)),2)</f>
        <v>9245.34</v>
      </c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>
        <f t="shared" ca="1" si="22"/>
        <v>9245.34</v>
      </c>
    </row>
    <row r="146" spans="1:189">
      <c r="A146" s="3">
        <v>141</v>
      </c>
      <c r="B146" s="4">
        <f t="shared" si="20"/>
        <v>43902</v>
      </c>
      <c r="C146" s="5">
        <f t="shared" si="19"/>
        <v>20.196721311475411</v>
      </c>
      <c r="D146" s="3">
        <f t="shared" si="23"/>
        <v>9245.34</v>
      </c>
      <c r="E146" s="3">
        <f t="shared" si="24"/>
        <v>5710.43</v>
      </c>
      <c r="F146" s="3">
        <f t="shared" si="25"/>
        <v>3534.91</v>
      </c>
      <c r="G146" s="3">
        <f t="shared" si="21"/>
        <v>127011.83999999943</v>
      </c>
      <c r="H146" s="3">
        <f t="shared" si="26"/>
        <v>0.382345259858971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>
        <f ca="1">ROUND(-ES$5*(1+$B$1*($C146-$C$5)),2)</f>
        <v>9245.33</v>
      </c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>
        <f t="shared" ca="1" si="22"/>
        <v>9245.33</v>
      </c>
    </row>
    <row r="147" spans="1:189">
      <c r="A147" s="3">
        <v>142</v>
      </c>
      <c r="B147" s="4">
        <f t="shared" si="20"/>
        <v>43933</v>
      </c>
      <c r="C147" s="5">
        <f t="shared" si="19"/>
        <v>20.281420765027324</v>
      </c>
      <c r="D147" s="3">
        <f t="shared" si="23"/>
        <v>9245.34</v>
      </c>
      <c r="E147" s="3">
        <f t="shared" si="24"/>
        <v>5726.1</v>
      </c>
      <c r="F147" s="3">
        <f t="shared" si="25"/>
        <v>3519.24</v>
      </c>
      <c r="G147" s="3">
        <f t="shared" si="21"/>
        <v>123492.59999999942</v>
      </c>
      <c r="H147" s="3">
        <f t="shared" si="26"/>
        <v>0.38065027755749392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>
        <f ca="1">ROUND(-ET$5*(1+$B$1*($C147-$C$5)),2)</f>
        <v>9245.34</v>
      </c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>
        <f t="shared" ca="1" si="22"/>
        <v>9245.34</v>
      </c>
    </row>
    <row r="148" spans="1:189">
      <c r="A148" s="3">
        <v>143</v>
      </c>
      <c r="B148" s="4">
        <f t="shared" si="20"/>
        <v>43963</v>
      </c>
      <c r="C148" s="5">
        <f t="shared" si="19"/>
        <v>20.363387978142075</v>
      </c>
      <c r="D148" s="3">
        <f t="shared" si="23"/>
        <v>9245.34</v>
      </c>
      <c r="E148" s="3">
        <f t="shared" si="24"/>
        <v>5741.13</v>
      </c>
      <c r="F148" s="3">
        <f t="shared" si="25"/>
        <v>3504.21</v>
      </c>
      <c r="G148" s="3">
        <f t="shared" si="21"/>
        <v>119988.38999999942</v>
      </c>
      <c r="H148" s="3">
        <f t="shared" si="26"/>
        <v>0.37902421975120065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>
        <f ca="1">ROUND(-EU$5*(1+$B$1*($C148-$C$5)),2)</f>
        <v>9245.35</v>
      </c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>
        <f t="shared" ca="1" si="22"/>
        <v>9245.35</v>
      </c>
    </row>
    <row r="149" spans="1:189">
      <c r="A149" s="3">
        <v>144</v>
      </c>
      <c r="B149" s="4">
        <f t="shared" si="20"/>
        <v>43994</v>
      </c>
      <c r="C149" s="5">
        <f t="shared" si="19"/>
        <v>20.448087431693988</v>
      </c>
      <c r="D149" s="3">
        <f t="shared" si="23"/>
        <v>9245.34</v>
      </c>
      <c r="E149" s="3">
        <f t="shared" si="24"/>
        <v>5756.5300000000007</v>
      </c>
      <c r="F149" s="3">
        <f t="shared" si="25"/>
        <v>3488.81</v>
      </c>
      <c r="G149" s="3">
        <f t="shared" si="21"/>
        <v>116499.57999999942</v>
      </c>
      <c r="H149" s="3">
        <f t="shared" si="26"/>
        <v>0.37735849056603771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>
        <f ca="1">ROUND(-EV$5*(1+$B$1*($C149-$C$5)),2)</f>
        <v>9245.35</v>
      </c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>
        <f t="shared" ca="1" si="22"/>
        <v>9245.35</v>
      </c>
    </row>
    <row r="150" spans="1:189">
      <c r="A150" s="3">
        <v>145</v>
      </c>
      <c r="B150" s="4">
        <f t="shared" si="20"/>
        <v>44024</v>
      </c>
      <c r="C150" s="5">
        <f t="shared" si="19"/>
        <v>20.530054644808743</v>
      </c>
      <c r="D150" s="3">
        <f t="shared" si="23"/>
        <v>9245.34</v>
      </c>
      <c r="E150" s="3">
        <f t="shared" si="24"/>
        <v>5771.3099999999995</v>
      </c>
      <c r="F150" s="3">
        <f t="shared" si="25"/>
        <v>3474.03</v>
      </c>
      <c r="G150" s="3">
        <f t="shared" si="21"/>
        <v>113025.54999999942</v>
      </c>
      <c r="H150" s="3">
        <f t="shared" si="26"/>
        <v>0.37576037576037569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>
        <f ca="1">ROUND(-EW$5*(1+$B$1*($C150-$C$5)),2)</f>
        <v>9245.33</v>
      </c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>
        <f t="shared" ca="1" si="22"/>
        <v>9245.33</v>
      </c>
    </row>
    <row r="151" spans="1:189">
      <c r="A151" s="3">
        <v>146</v>
      </c>
      <c r="B151" s="4">
        <f t="shared" si="20"/>
        <v>44055</v>
      </c>
      <c r="C151" s="5">
        <f t="shared" si="19"/>
        <v>20.614754098360656</v>
      </c>
      <c r="D151" s="3">
        <f t="shared" si="23"/>
        <v>9245.34</v>
      </c>
      <c r="E151" s="3">
        <f t="shared" si="24"/>
        <v>5786.4400000000005</v>
      </c>
      <c r="F151" s="3">
        <f t="shared" si="25"/>
        <v>3458.9</v>
      </c>
      <c r="G151" s="3">
        <f t="shared" si="21"/>
        <v>109566.64999999943</v>
      </c>
      <c r="H151" s="3">
        <f t="shared" si="26"/>
        <v>0.37412314886983628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>
        <f ca="1">ROUND(-EX$5*(1+$B$1*($C151-$C$5)),2)</f>
        <v>9245.35</v>
      </c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>
        <f t="shared" ca="1" si="22"/>
        <v>9245.35</v>
      </c>
    </row>
    <row r="152" spans="1:189">
      <c r="A152" s="3">
        <v>147</v>
      </c>
      <c r="B152" s="4">
        <f t="shared" si="20"/>
        <v>44086</v>
      </c>
      <c r="C152" s="5">
        <f t="shared" si="19"/>
        <v>20.699453551912569</v>
      </c>
      <c r="D152" s="3">
        <f t="shared" si="23"/>
        <v>9245.34</v>
      </c>
      <c r="E152" s="3">
        <f t="shared" si="24"/>
        <v>5801.4500000000007</v>
      </c>
      <c r="F152" s="3">
        <f t="shared" si="25"/>
        <v>3443.89</v>
      </c>
      <c r="G152" s="3">
        <f t="shared" si="21"/>
        <v>106122.75999999943</v>
      </c>
      <c r="H152" s="3">
        <f t="shared" si="26"/>
        <v>0.37250012721998876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>
        <f ca="1">ROUND(-EY$5*(1+$B$1*($C152-$C$5)),2)</f>
        <v>9245.34</v>
      </c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>
        <f t="shared" ca="1" si="22"/>
        <v>9245.34</v>
      </c>
    </row>
    <row r="153" spans="1:189">
      <c r="A153" s="3">
        <v>148</v>
      </c>
      <c r="B153" s="4">
        <f t="shared" si="20"/>
        <v>44116</v>
      </c>
      <c r="C153" s="5">
        <f t="shared" si="19"/>
        <v>20.781420765027324</v>
      </c>
      <c r="D153" s="3">
        <f t="shared" si="23"/>
        <v>9245.34</v>
      </c>
      <c r="E153" s="3">
        <f t="shared" si="24"/>
        <v>5815.85</v>
      </c>
      <c r="F153" s="3">
        <f t="shared" si="25"/>
        <v>3429.49</v>
      </c>
      <c r="G153" s="3">
        <f t="shared" si="21"/>
        <v>102693.26999999942</v>
      </c>
      <c r="H153" s="3">
        <f t="shared" si="26"/>
        <v>0.37094281298299842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>
        <f ca="1">ROUND(-EZ$5*(1+$B$1*($C153-$C$5)),2)</f>
        <v>9245.33</v>
      </c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>
        <f t="shared" ca="1" si="22"/>
        <v>9245.33</v>
      </c>
    </row>
    <row r="154" spans="1:189">
      <c r="A154" s="3">
        <v>149</v>
      </c>
      <c r="B154" s="4">
        <f t="shared" si="20"/>
        <v>44147</v>
      </c>
      <c r="C154" s="5">
        <f t="shared" si="19"/>
        <v>20.866120218579233</v>
      </c>
      <c r="D154" s="3">
        <f t="shared" si="23"/>
        <v>9245.34</v>
      </c>
      <c r="E154" s="3">
        <f t="shared" si="24"/>
        <v>5830.6</v>
      </c>
      <c r="F154" s="3">
        <f t="shared" si="25"/>
        <v>3414.74</v>
      </c>
      <c r="G154" s="3">
        <f t="shared" si="21"/>
        <v>99278.529999999417</v>
      </c>
      <c r="H154" s="3">
        <f t="shared" si="26"/>
        <v>0.36934720908230839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>
        <f ca="1">ROUND(-FA$5*(1+$B$1*($C154-$C$5)),2)</f>
        <v>9245.34</v>
      </c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>
        <f t="shared" ca="1" si="22"/>
        <v>9245.34</v>
      </c>
    </row>
    <row r="155" spans="1:189">
      <c r="A155" s="3">
        <v>150</v>
      </c>
      <c r="B155" s="4">
        <f t="shared" si="20"/>
        <v>44177</v>
      </c>
      <c r="C155" s="5">
        <f t="shared" si="19"/>
        <v>20.948087431693988</v>
      </c>
      <c r="D155" s="3">
        <f t="shared" si="23"/>
        <v>9245.34</v>
      </c>
      <c r="E155" s="3">
        <f t="shared" si="24"/>
        <v>5844.76</v>
      </c>
      <c r="F155" s="3">
        <f t="shared" si="25"/>
        <v>3400.58</v>
      </c>
      <c r="G155" s="3">
        <f t="shared" si="21"/>
        <v>95877.949999999415</v>
      </c>
      <c r="H155" s="3">
        <f t="shared" si="26"/>
        <v>0.36781609195402298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>
        <f ca="1">ROUND(-FB$5*(1+$B$1*($C155-$C$5)),2)</f>
        <v>9245.33</v>
      </c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>
        <f t="shared" ca="1" si="22"/>
        <v>9245.33</v>
      </c>
    </row>
    <row r="156" spans="1:189">
      <c r="A156" s="3">
        <v>151</v>
      </c>
      <c r="B156" s="4">
        <f t="shared" si="20"/>
        <v>44208</v>
      </c>
      <c r="C156" s="5">
        <f t="shared" si="19"/>
        <v>21.032876712328768</v>
      </c>
      <c r="D156" s="3">
        <f t="shared" si="23"/>
        <v>9245.34</v>
      </c>
      <c r="E156" s="3">
        <f t="shared" si="24"/>
        <v>5859.2800000000007</v>
      </c>
      <c r="F156" s="3">
        <f t="shared" si="25"/>
        <v>3386.06</v>
      </c>
      <c r="G156" s="3">
        <f t="shared" si="21"/>
        <v>92491.889999999417</v>
      </c>
      <c r="H156" s="3">
        <f t="shared" si="26"/>
        <v>0.36624556012246834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>
        <f ca="1">ROUND(-FC$5*(1+$B$1*($C156-$C$5)),2)</f>
        <v>9245.33</v>
      </c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>
        <f t="shared" ca="1" si="22"/>
        <v>9245.33</v>
      </c>
    </row>
    <row r="157" spans="1:189">
      <c r="A157" s="3">
        <v>152</v>
      </c>
      <c r="B157" s="4">
        <f t="shared" si="20"/>
        <v>44239</v>
      </c>
      <c r="C157" s="5">
        <f t="shared" si="19"/>
        <v>21.117808219178084</v>
      </c>
      <c r="D157" s="3">
        <f t="shared" si="23"/>
        <v>9245.34</v>
      </c>
      <c r="E157" s="3">
        <f t="shared" si="24"/>
        <v>5873.7000000000007</v>
      </c>
      <c r="F157" s="3">
        <f t="shared" si="25"/>
        <v>3371.64</v>
      </c>
      <c r="G157" s="3">
        <f t="shared" si="21"/>
        <v>89120.249999999418</v>
      </c>
      <c r="H157" s="3">
        <f t="shared" si="26"/>
        <v>0.36468578234573024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>
        <f ca="1">ROUND(-FD$5*(1+$B$1*($C157-$C$5)),2)</f>
        <v>9245.33</v>
      </c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>
        <f t="shared" ca="1" si="22"/>
        <v>9245.33</v>
      </c>
    </row>
    <row r="158" spans="1:189">
      <c r="A158" s="3">
        <v>153</v>
      </c>
      <c r="B158" s="4">
        <f t="shared" si="20"/>
        <v>44267</v>
      </c>
      <c r="C158" s="5">
        <f t="shared" si="19"/>
        <v>21.194520547945206</v>
      </c>
      <c r="D158" s="3">
        <f t="shared" si="23"/>
        <v>9245.34</v>
      </c>
      <c r="E158" s="3">
        <f t="shared" si="24"/>
        <v>5886.6200000000008</v>
      </c>
      <c r="F158" s="3">
        <f t="shared" si="25"/>
        <v>3358.72</v>
      </c>
      <c r="G158" s="3">
        <f t="shared" si="21"/>
        <v>85761.529999999417</v>
      </c>
      <c r="H158" s="3">
        <f t="shared" si="26"/>
        <v>0.36328832635414909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>
        <f ca="1">ROUND(-FE$5*(1+$B$1*($C158-$C$5)),2)</f>
        <v>9245.33</v>
      </c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>
        <f t="shared" ca="1" si="22"/>
        <v>9245.33</v>
      </c>
    </row>
    <row r="159" spans="1:189">
      <c r="A159" s="3">
        <v>154</v>
      </c>
      <c r="B159" s="4">
        <f t="shared" si="20"/>
        <v>44298</v>
      </c>
      <c r="C159" s="5">
        <f t="shared" si="19"/>
        <v>21.279452054794522</v>
      </c>
      <c r="D159" s="3">
        <f t="shared" si="23"/>
        <v>9245.34</v>
      </c>
      <c r="E159" s="3">
        <f t="shared" si="24"/>
        <v>5900.8099999999995</v>
      </c>
      <c r="F159" s="3">
        <f t="shared" si="25"/>
        <v>3344.53</v>
      </c>
      <c r="G159" s="3">
        <f t="shared" si="21"/>
        <v>82416.999999999418</v>
      </c>
      <c r="H159" s="3">
        <f t="shared" si="26"/>
        <v>0.36175358282343401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>
        <f ca="1">ROUND(-FF$5*(1+$B$1*($C159-$C$5)),2)</f>
        <v>9245.33</v>
      </c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>
        <f t="shared" ca="1" si="22"/>
        <v>9245.33</v>
      </c>
    </row>
    <row r="160" spans="1:189">
      <c r="A160" s="3">
        <v>155</v>
      </c>
      <c r="B160" s="4">
        <f t="shared" si="20"/>
        <v>44328</v>
      </c>
      <c r="C160" s="5">
        <f t="shared" si="19"/>
        <v>21.361643835616437</v>
      </c>
      <c r="D160" s="3">
        <f t="shared" si="23"/>
        <v>9245.34</v>
      </c>
      <c r="E160" s="3">
        <f t="shared" si="24"/>
        <v>5914.42</v>
      </c>
      <c r="F160" s="3">
        <f t="shared" si="25"/>
        <v>3330.92</v>
      </c>
      <c r="G160" s="3">
        <f t="shared" si="21"/>
        <v>79086.07999999942</v>
      </c>
      <c r="H160" s="3">
        <f t="shared" si="26"/>
        <v>0.3602806434915965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>
        <f ca="1">ROUND(-FG$5*(1+$B$1*($C160-$C$5)),2)</f>
        <v>9245.35</v>
      </c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>
        <f t="shared" ca="1" si="22"/>
        <v>9245.35</v>
      </c>
    </row>
    <row r="161" spans="1:189">
      <c r="A161" s="3">
        <v>156</v>
      </c>
      <c r="B161" s="4">
        <f t="shared" si="20"/>
        <v>44359</v>
      </c>
      <c r="C161" s="5">
        <f t="shared" si="19"/>
        <v>21.446575342465753</v>
      </c>
      <c r="D161" s="3">
        <f t="shared" si="23"/>
        <v>9245.34</v>
      </c>
      <c r="E161" s="3">
        <f t="shared" si="24"/>
        <v>5928.38</v>
      </c>
      <c r="F161" s="3">
        <f t="shared" si="25"/>
        <v>3316.96</v>
      </c>
      <c r="G161" s="3">
        <f t="shared" si="21"/>
        <v>75769.119999999413</v>
      </c>
      <c r="H161" s="3">
        <f t="shared" si="26"/>
        <v>0.35877115441245683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>
        <f ca="1">ROUND(-FH$5*(1+$B$1*($C161-$C$5)),2)</f>
        <v>9245.34</v>
      </c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>
        <f t="shared" ca="1" si="22"/>
        <v>9245.34</v>
      </c>
    </row>
    <row r="162" spans="1:189">
      <c r="A162" s="3">
        <v>157</v>
      </c>
      <c r="B162" s="4">
        <f t="shared" si="20"/>
        <v>44389</v>
      </c>
      <c r="C162" s="5">
        <f t="shared" si="19"/>
        <v>21.528767123287672</v>
      </c>
      <c r="D162" s="3">
        <f t="shared" si="23"/>
        <v>9245.34</v>
      </c>
      <c r="E162" s="3">
        <f t="shared" si="24"/>
        <v>5941.77</v>
      </c>
      <c r="F162" s="3">
        <f t="shared" si="25"/>
        <v>3303.57</v>
      </c>
      <c r="G162" s="3">
        <f t="shared" si="21"/>
        <v>72465.549999999406</v>
      </c>
      <c r="H162" s="3">
        <f t="shared" si="26"/>
        <v>0.35732235322942207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>
        <f ca="1">ROUND(-FI$5*(1+$B$1*($C162-$C$5)),2)</f>
        <v>9245.35</v>
      </c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>
        <f t="shared" ca="1" si="22"/>
        <v>9245.35</v>
      </c>
    </row>
    <row r="163" spans="1:189">
      <c r="A163" s="3">
        <v>158</v>
      </c>
      <c r="B163" s="4">
        <f t="shared" si="20"/>
        <v>44420</v>
      </c>
      <c r="C163" s="5">
        <f t="shared" si="19"/>
        <v>21.613698630136987</v>
      </c>
      <c r="D163" s="3">
        <f t="shared" si="23"/>
        <v>9245.34</v>
      </c>
      <c r="E163" s="3">
        <f t="shared" si="24"/>
        <v>5955.5</v>
      </c>
      <c r="F163" s="3">
        <f t="shared" si="25"/>
        <v>3289.84</v>
      </c>
      <c r="G163" s="3">
        <f t="shared" si="21"/>
        <v>69175.70999999941</v>
      </c>
      <c r="H163" s="3">
        <f t="shared" si="26"/>
        <v>0.35583750034211298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>
        <f ca="1">ROUND(-FJ$5*(1+$B$1*($C163-$C$5)),2)</f>
        <v>9245.34</v>
      </c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>
        <f t="shared" ca="1" si="22"/>
        <v>9245.34</v>
      </c>
    </row>
    <row r="164" spans="1:189">
      <c r="A164" s="3">
        <v>159</v>
      </c>
      <c r="B164" s="4">
        <f t="shared" si="20"/>
        <v>44451</v>
      </c>
      <c r="C164" s="5">
        <f t="shared" si="19"/>
        <v>21.698630136986303</v>
      </c>
      <c r="D164" s="3">
        <f t="shared" si="23"/>
        <v>9245.34</v>
      </c>
      <c r="E164" s="3">
        <f t="shared" si="24"/>
        <v>5969.1200000000008</v>
      </c>
      <c r="F164" s="3">
        <f t="shared" si="25"/>
        <v>3276.22</v>
      </c>
      <c r="G164" s="3">
        <f t="shared" si="21"/>
        <v>65899.489999999409</v>
      </c>
      <c r="H164" s="3">
        <f t="shared" si="26"/>
        <v>0.35436493699670474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>
        <f ca="1">ROUND(-FK$5*(1+$B$1*($C164-$C$5)),2)</f>
        <v>9245.33</v>
      </c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>
        <f t="shared" ca="1" si="22"/>
        <v>9245.33</v>
      </c>
    </row>
    <row r="165" spans="1:189">
      <c r="A165" s="3">
        <v>160</v>
      </c>
      <c r="B165" s="4">
        <f t="shared" si="20"/>
        <v>44481</v>
      </c>
      <c r="C165" s="5">
        <f t="shared" si="19"/>
        <v>21.780821917808218</v>
      </c>
      <c r="D165" s="3">
        <f t="shared" si="23"/>
        <v>9245.34</v>
      </c>
      <c r="E165" s="3">
        <f t="shared" si="24"/>
        <v>5982.18</v>
      </c>
      <c r="F165" s="3">
        <f t="shared" si="25"/>
        <v>3263.16</v>
      </c>
      <c r="G165" s="3">
        <f t="shared" si="21"/>
        <v>62636.329999999405</v>
      </c>
      <c r="H165" s="3">
        <f t="shared" si="26"/>
        <v>0.35295143384043071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>
        <f ca="1">ROUND(-FL$5*(1+$B$1*($C165-$C$5)),2)</f>
        <v>9245.35</v>
      </c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>
        <f t="shared" ca="1" si="22"/>
        <v>9245.35</v>
      </c>
    </row>
    <row r="166" spans="1:189">
      <c r="A166" s="3">
        <v>161</v>
      </c>
      <c r="B166" s="4">
        <f t="shared" si="20"/>
        <v>44512</v>
      </c>
      <c r="C166" s="5">
        <f t="shared" si="19"/>
        <v>21.865753424657534</v>
      </c>
      <c r="D166" s="3">
        <f t="shared" si="23"/>
        <v>9245.34</v>
      </c>
      <c r="E166" s="3">
        <f t="shared" si="24"/>
        <v>5995.58</v>
      </c>
      <c r="F166" s="3">
        <f t="shared" si="25"/>
        <v>3249.76</v>
      </c>
      <c r="G166" s="3">
        <f t="shared" si="21"/>
        <v>59386.569999999403</v>
      </c>
      <c r="H166" s="3">
        <f t="shared" si="26"/>
        <v>0.35150261183227671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>
        <f ca="1">ROUND(-FM$5*(1+$B$1*($C166-$C$5)),2)</f>
        <v>9245.34</v>
      </c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>
        <f t="shared" ca="1" si="22"/>
        <v>9245.34</v>
      </c>
    </row>
    <row r="167" spans="1:189">
      <c r="A167" s="3">
        <v>162</v>
      </c>
      <c r="B167" s="4">
        <f t="shared" si="20"/>
        <v>44542</v>
      </c>
      <c r="C167" s="5">
        <f t="shared" si="19"/>
        <v>21.947945205479453</v>
      </c>
      <c r="D167" s="3">
        <f t="shared" si="23"/>
        <v>9245.34</v>
      </c>
      <c r="E167" s="3">
        <f t="shared" si="24"/>
        <v>6008.4400000000005</v>
      </c>
      <c r="F167" s="3">
        <f t="shared" si="25"/>
        <v>3236.9</v>
      </c>
      <c r="G167" s="3">
        <f t="shared" si="21"/>
        <v>56149.669999999402</v>
      </c>
      <c r="H167" s="3">
        <f t="shared" si="26"/>
        <v>0.35011180632755207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>
        <f ca="1">ROUND(-FN$5*(1+$B$1*($C167-$C$5)),2)</f>
        <v>9245.33</v>
      </c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>
        <f t="shared" ca="1" si="22"/>
        <v>9245.33</v>
      </c>
    </row>
    <row r="168" spans="1:189">
      <c r="A168" s="3">
        <v>163</v>
      </c>
      <c r="B168" s="4">
        <f t="shared" si="20"/>
        <v>44573</v>
      </c>
      <c r="C168" s="5">
        <f t="shared" si="19"/>
        <v>22.032876712328768</v>
      </c>
      <c r="D168" s="3">
        <f t="shared" si="23"/>
        <v>9245.34</v>
      </c>
      <c r="E168" s="3">
        <f t="shared" si="24"/>
        <v>6021.6200000000008</v>
      </c>
      <c r="F168" s="3">
        <f t="shared" si="25"/>
        <v>3223.72</v>
      </c>
      <c r="G168" s="3">
        <f t="shared" si="21"/>
        <v>52925.9499999994</v>
      </c>
      <c r="H168" s="3">
        <f t="shared" si="26"/>
        <v>0.34868615609728337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>
        <f ca="1">ROUND(-FO$5*(1+$B$1*($C168-$C$5)),2)</f>
        <v>9245.33</v>
      </c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>
        <f t="shared" ca="1" si="22"/>
        <v>9245.33</v>
      </c>
    </row>
    <row r="169" spans="1:189">
      <c r="A169" s="3">
        <v>164</v>
      </c>
      <c r="B169" s="4">
        <f t="shared" si="20"/>
        <v>44604</v>
      </c>
      <c r="C169" s="5">
        <f t="shared" si="19"/>
        <v>22.117808219178084</v>
      </c>
      <c r="D169" s="3">
        <f t="shared" si="23"/>
        <v>9245.34</v>
      </c>
      <c r="E169" s="3">
        <f t="shared" si="24"/>
        <v>6034.6900000000005</v>
      </c>
      <c r="F169" s="3">
        <f t="shared" si="25"/>
        <v>3210.65</v>
      </c>
      <c r="G169" s="3">
        <f t="shared" si="21"/>
        <v>49715.299999999399</v>
      </c>
      <c r="H169" s="3">
        <f t="shared" si="26"/>
        <v>0.34727206923553283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>
        <f ca="1">ROUND(-FP$5*(1+$B$1*($C169-$C$5)),2)</f>
        <v>9245.34</v>
      </c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>
        <f t="shared" ca="1" si="22"/>
        <v>9245.34</v>
      </c>
    </row>
    <row r="170" spans="1:189">
      <c r="A170" s="3">
        <v>165</v>
      </c>
      <c r="B170" s="4">
        <f t="shared" si="20"/>
        <v>44632</v>
      </c>
      <c r="C170" s="5">
        <f t="shared" si="19"/>
        <v>22.194520547945206</v>
      </c>
      <c r="D170" s="3">
        <f t="shared" si="23"/>
        <v>9245.34</v>
      </c>
      <c r="E170" s="3">
        <f t="shared" si="24"/>
        <v>6046.41</v>
      </c>
      <c r="F170" s="3">
        <f t="shared" si="25"/>
        <v>3198.93</v>
      </c>
      <c r="G170" s="3">
        <f t="shared" si="21"/>
        <v>46516.369999999399</v>
      </c>
      <c r="H170" s="3">
        <f t="shared" si="26"/>
        <v>0.34600465185758639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>
        <f ca="1">ROUND(-FQ$5*(1+$B$1*($C170-$C$5)),2)</f>
        <v>9245.34</v>
      </c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>
        <f t="shared" ca="1" si="22"/>
        <v>9245.34</v>
      </c>
    </row>
    <row r="171" spans="1:189">
      <c r="A171" s="3">
        <v>166</v>
      </c>
      <c r="B171" s="4">
        <f t="shared" si="20"/>
        <v>44663</v>
      </c>
      <c r="C171" s="5">
        <f t="shared" si="19"/>
        <v>22.279452054794522</v>
      </c>
      <c r="D171" s="3">
        <f t="shared" si="23"/>
        <v>9245.34</v>
      </c>
      <c r="E171" s="3">
        <f t="shared" si="24"/>
        <v>6059.2800000000007</v>
      </c>
      <c r="F171" s="3">
        <f t="shared" si="25"/>
        <v>3186.06</v>
      </c>
      <c r="G171" s="3">
        <f t="shared" si="21"/>
        <v>43330.309999999401</v>
      </c>
      <c r="H171" s="3">
        <f t="shared" si="26"/>
        <v>0.3446121874670694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>
        <f ca="1">ROUND(-FR$5*(1+$B$1*($C171-$C$5)),2)</f>
        <v>9245.35</v>
      </c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>
        <f t="shared" ca="1" si="22"/>
        <v>9245.35</v>
      </c>
    </row>
    <row r="172" spans="1:189">
      <c r="A172" s="3">
        <v>167</v>
      </c>
      <c r="B172" s="4">
        <f t="shared" si="20"/>
        <v>44693</v>
      </c>
      <c r="C172" s="5">
        <f t="shared" si="19"/>
        <v>22.361643835616437</v>
      </c>
      <c r="D172" s="3">
        <f t="shared" si="23"/>
        <v>9245.34</v>
      </c>
      <c r="E172" s="3">
        <f t="shared" si="24"/>
        <v>6071.64</v>
      </c>
      <c r="F172" s="3">
        <f t="shared" si="25"/>
        <v>3173.7</v>
      </c>
      <c r="G172" s="3">
        <f t="shared" si="21"/>
        <v>40156.609999999404</v>
      </c>
      <c r="H172" s="3">
        <f t="shared" si="26"/>
        <v>0.34327527110112493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>
        <f ca="1">ROUND(-FS$5*(1+$B$1*($C172-$C$5)),2)</f>
        <v>9245.35</v>
      </c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>
        <f t="shared" ca="1" si="22"/>
        <v>9245.35</v>
      </c>
    </row>
    <row r="173" spans="1:189">
      <c r="A173" s="3">
        <v>168</v>
      </c>
      <c r="B173" s="4">
        <f t="shared" si="20"/>
        <v>44724</v>
      </c>
      <c r="C173" s="5">
        <f t="shared" si="19"/>
        <v>22.446575342465753</v>
      </c>
      <c r="D173" s="3">
        <f t="shared" si="23"/>
        <v>9245.34</v>
      </c>
      <c r="E173" s="3">
        <f t="shared" si="24"/>
        <v>6084.32</v>
      </c>
      <c r="F173" s="3">
        <f t="shared" si="25"/>
        <v>3161.02</v>
      </c>
      <c r="G173" s="3">
        <f t="shared" si="21"/>
        <v>36995.589999999407</v>
      </c>
      <c r="H173" s="3">
        <f t="shared" si="26"/>
        <v>0.34190464484459865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>
        <f ca="1">ROUND(-FT$5*(1+$B$1*($C173-$C$5)),2)</f>
        <v>9245.33</v>
      </c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>
        <f t="shared" ca="1" si="22"/>
        <v>9245.33</v>
      </c>
    </row>
    <row r="174" spans="1:189">
      <c r="A174" s="3">
        <v>169</v>
      </c>
      <c r="B174" s="4">
        <f t="shared" si="20"/>
        <v>44754</v>
      </c>
      <c r="C174" s="5">
        <f t="shared" si="19"/>
        <v>22.528767123287672</v>
      </c>
      <c r="D174" s="3">
        <f t="shared" si="23"/>
        <v>9245.34</v>
      </c>
      <c r="E174" s="3">
        <f t="shared" si="24"/>
        <v>6096.48</v>
      </c>
      <c r="F174" s="3">
        <f t="shared" si="25"/>
        <v>3148.86</v>
      </c>
      <c r="G174" s="3">
        <f t="shared" si="21"/>
        <v>33846.729999999407</v>
      </c>
      <c r="H174" s="3">
        <f t="shared" si="26"/>
        <v>0.34058861355844283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>
        <f ca="1">ROUND(-FU$5*(1+$B$1*($C174-$C$5)),2)</f>
        <v>9245.35</v>
      </c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>
        <f t="shared" ca="1" si="22"/>
        <v>9245.35</v>
      </c>
    </row>
    <row r="175" spans="1:189">
      <c r="A175" s="3">
        <v>170</v>
      </c>
      <c r="B175" s="4">
        <f t="shared" si="20"/>
        <v>44785</v>
      </c>
      <c r="C175" s="5">
        <f t="shared" si="19"/>
        <v>22.613698630136987</v>
      </c>
      <c r="D175" s="3">
        <f t="shared" si="23"/>
        <v>9245.34</v>
      </c>
      <c r="E175" s="3">
        <f t="shared" si="24"/>
        <v>6108.96</v>
      </c>
      <c r="F175" s="3">
        <f t="shared" si="25"/>
        <v>3136.38</v>
      </c>
      <c r="G175" s="3">
        <f t="shared" si="21"/>
        <v>30710.349999999406</v>
      </c>
      <c r="H175" s="3">
        <f t="shared" si="26"/>
        <v>0.33923931570104887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>
        <f ca="1">ROUND(-FV$5*(1+$B$1*($C175-$C$5)),2)</f>
        <v>9245.33</v>
      </c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>
        <f t="shared" ca="1" si="22"/>
        <v>9245.33</v>
      </c>
    </row>
    <row r="176" spans="1:189">
      <c r="A176" s="3">
        <v>171</v>
      </c>
      <c r="B176" s="4">
        <f t="shared" si="20"/>
        <v>44816</v>
      </c>
      <c r="C176" s="5">
        <f t="shared" si="19"/>
        <v>22.698630136986303</v>
      </c>
      <c r="D176" s="3">
        <f t="shared" si="23"/>
        <v>9245.34</v>
      </c>
      <c r="E176" s="3">
        <f t="shared" si="24"/>
        <v>6121.33</v>
      </c>
      <c r="F176" s="3">
        <f t="shared" si="25"/>
        <v>3124.01</v>
      </c>
      <c r="G176" s="3">
        <f t="shared" si="21"/>
        <v>27586.339999999407</v>
      </c>
      <c r="H176" s="3">
        <f t="shared" si="26"/>
        <v>0.33790066658804485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>
        <f ca="1">ROUND(-FW$5*(1+$B$1*($C176-$C$5)),2)</f>
        <v>9245.35</v>
      </c>
      <c r="FX176" s="3"/>
      <c r="FY176" s="3"/>
      <c r="FZ176" s="3"/>
      <c r="GA176" s="3"/>
      <c r="GB176" s="3"/>
      <c r="GC176" s="3"/>
      <c r="GD176" s="3"/>
      <c r="GE176" s="3"/>
      <c r="GF176" s="3"/>
      <c r="GG176" s="3">
        <f t="shared" ca="1" si="22"/>
        <v>9245.35</v>
      </c>
    </row>
    <row r="177" spans="1:189">
      <c r="A177" s="3">
        <v>172</v>
      </c>
      <c r="B177" s="4">
        <f t="shared" si="20"/>
        <v>44846</v>
      </c>
      <c r="C177" s="5">
        <f t="shared" si="19"/>
        <v>22.780821917808218</v>
      </c>
      <c r="D177" s="3">
        <f t="shared" si="23"/>
        <v>9245.34</v>
      </c>
      <c r="E177" s="3">
        <f t="shared" si="24"/>
        <v>6133.22</v>
      </c>
      <c r="F177" s="3">
        <f t="shared" si="25"/>
        <v>3112.12</v>
      </c>
      <c r="G177" s="3">
        <f t="shared" si="21"/>
        <v>24474.219999999408</v>
      </c>
      <c r="H177" s="3">
        <f t="shared" si="26"/>
        <v>0.33661522044309405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>
        <f ca="1">ROUND(-FX$5*(1+$B$1*($C177-$C$5)),2)</f>
        <v>9245.33</v>
      </c>
      <c r="FY177" s="3"/>
      <c r="FZ177" s="3"/>
      <c r="GA177" s="3"/>
      <c r="GB177" s="3"/>
      <c r="GC177" s="3"/>
      <c r="GD177" s="3"/>
      <c r="GE177" s="3"/>
      <c r="GF177" s="3"/>
      <c r="GG177" s="3">
        <f t="shared" ca="1" si="22"/>
        <v>9245.33</v>
      </c>
    </row>
    <row r="178" spans="1:189">
      <c r="A178" s="3">
        <v>173</v>
      </c>
      <c r="B178" s="4">
        <f t="shared" si="20"/>
        <v>44877</v>
      </c>
      <c r="C178" s="5">
        <f t="shared" si="19"/>
        <v>22.865753424657534</v>
      </c>
      <c r="D178" s="3">
        <f t="shared" si="23"/>
        <v>9245.34</v>
      </c>
      <c r="E178" s="3">
        <f t="shared" si="24"/>
        <v>6145.4</v>
      </c>
      <c r="F178" s="3">
        <f t="shared" si="25"/>
        <v>3099.94</v>
      </c>
      <c r="G178" s="3">
        <f t="shared" si="21"/>
        <v>21374.279999999409</v>
      </c>
      <c r="H178" s="3">
        <f t="shared" si="26"/>
        <v>0.33529716052825304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>
        <f ca="1">ROUND(-FY$5*(1+$B$1*($C178-$C$5)),2)</f>
        <v>9245.35</v>
      </c>
      <c r="FZ178" s="3"/>
      <c r="GA178" s="3"/>
      <c r="GB178" s="3"/>
      <c r="GC178" s="3"/>
      <c r="GD178" s="3"/>
      <c r="GE178" s="3"/>
      <c r="GF178" s="3"/>
      <c r="GG178" s="3">
        <f t="shared" ca="1" si="22"/>
        <v>9245.35</v>
      </c>
    </row>
    <row r="179" spans="1:189">
      <c r="A179" s="3">
        <v>174</v>
      </c>
      <c r="B179" s="4">
        <f t="shared" si="20"/>
        <v>44907</v>
      </c>
      <c r="C179" s="5">
        <f t="shared" si="19"/>
        <v>22.947945205479453</v>
      </c>
      <c r="D179" s="3">
        <f t="shared" si="23"/>
        <v>9245.34</v>
      </c>
      <c r="E179" s="3">
        <f t="shared" si="24"/>
        <v>6157.1100000000006</v>
      </c>
      <c r="F179" s="3">
        <f t="shared" si="25"/>
        <v>3088.23</v>
      </c>
      <c r="G179" s="3">
        <f t="shared" si="21"/>
        <v>18286.04999999941</v>
      </c>
      <c r="H179" s="3">
        <f t="shared" si="26"/>
        <v>0.33403140955428845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>
        <f ca="1">ROUND(-FZ$5*(1+$B$1*($C179-$C$5)),2)</f>
        <v>9245.33</v>
      </c>
      <c r="GA179" s="3"/>
      <c r="GB179" s="3"/>
      <c r="GC179" s="3"/>
      <c r="GD179" s="3"/>
      <c r="GE179" s="3"/>
      <c r="GF179" s="3"/>
      <c r="GG179" s="3">
        <f t="shared" ca="1" si="22"/>
        <v>9245.33</v>
      </c>
    </row>
    <row r="180" spans="1:189">
      <c r="A180" s="3">
        <v>175</v>
      </c>
      <c r="B180" s="4">
        <f t="shared" si="20"/>
        <v>44938</v>
      </c>
      <c r="C180" s="5">
        <f t="shared" si="19"/>
        <v>23.032876712328768</v>
      </c>
      <c r="D180" s="3">
        <f t="shared" si="23"/>
        <v>9245.34</v>
      </c>
      <c r="E180" s="3">
        <f t="shared" si="24"/>
        <v>6169.1100000000006</v>
      </c>
      <c r="F180" s="3">
        <f t="shared" si="25"/>
        <v>3076.23</v>
      </c>
      <c r="G180" s="3">
        <f t="shared" si="21"/>
        <v>15209.81999999941</v>
      </c>
      <c r="H180" s="3">
        <f t="shared" si="26"/>
        <v>0.33273346745372157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>
        <f ca="1">ROUND(-GA$5*(1+$B$1*($C180-$C$5)),2)</f>
        <v>9245.33</v>
      </c>
      <c r="GB180" s="3"/>
      <c r="GC180" s="3"/>
      <c r="GD180" s="3"/>
      <c r="GE180" s="3"/>
      <c r="GF180" s="3"/>
      <c r="GG180" s="3">
        <f t="shared" ca="1" si="22"/>
        <v>9245.33</v>
      </c>
    </row>
    <row r="181" spans="1:189">
      <c r="A181" s="3">
        <v>176</v>
      </c>
      <c r="B181" s="4">
        <f t="shared" si="20"/>
        <v>44969</v>
      </c>
      <c r="C181" s="5">
        <f t="shared" si="19"/>
        <v>23.117808219178084</v>
      </c>
      <c r="D181" s="3">
        <f t="shared" si="23"/>
        <v>9245.34</v>
      </c>
      <c r="E181" s="3">
        <f t="shared" si="24"/>
        <v>6181.01</v>
      </c>
      <c r="F181" s="3">
        <f t="shared" si="25"/>
        <v>3064.33</v>
      </c>
      <c r="G181" s="3">
        <f t="shared" si="21"/>
        <v>12145.48999999941</v>
      </c>
      <c r="H181" s="3">
        <f t="shared" si="26"/>
        <v>0.33144557310881995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>
        <f ca="1">ROUND(-GB$5*(1+$B$1*($C181-$C$5)),2)</f>
        <v>9245.35</v>
      </c>
      <c r="GC181" s="3"/>
      <c r="GD181" s="3"/>
      <c r="GE181" s="3"/>
      <c r="GF181" s="3"/>
      <c r="GG181" s="3">
        <f t="shared" ca="1" si="22"/>
        <v>9245.35</v>
      </c>
    </row>
    <row r="182" spans="1:189">
      <c r="A182" s="3">
        <v>177</v>
      </c>
      <c r="B182" s="4">
        <f t="shared" si="20"/>
        <v>44997</v>
      </c>
      <c r="C182" s="5">
        <f t="shared" si="19"/>
        <v>23.194520547945206</v>
      </c>
      <c r="D182" s="3">
        <f t="shared" si="23"/>
        <v>9245.34</v>
      </c>
      <c r="E182" s="3">
        <f t="shared" si="24"/>
        <v>6191.6900000000005</v>
      </c>
      <c r="F182" s="3">
        <f t="shared" si="25"/>
        <v>3053.65</v>
      </c>
      <c r="G182" s="3">
        <f t="shared" si="21"/>
        <v>9091.8399999994108</v>
      </c>
      <c r="H182" s="3">
        <f t="shared" si="26"/>
        <v>0.33029085325013463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>
        <f ca="1">ROUND(-GC$5*(1+$B$1*($C182-$C$5)),2)</f>
        <v>9245.34</v>
      </c>
      <c r="GD182" s="3"/>
      <c r="GE182" s="3"/>
      <c r="GF182" s="3"/>
      <c r="GG182" s="3">
        <f t="shared" ca="1" si="22"/>
        <v>9245.34</v>
      </c>
    </row>
    <row r="183" spans="1:189">
      <c r="A183" s="3">
        <v>178</v>
      </c>
      <c r="B183" s="4">
        <f t="shared" si="20"/>
        <v>45028</v>
      </c>
      <c r="C183" s="5">
        <f t="shared" si="19"/>
        <v>23.279452054794522</v>
      </c>
      <c r="D183" s="3">
        <f t="shared" si="23"/>
        <v>9245.34</v>
      </c>
      <c r="E183" s="3">
        <f t="shared" si="24"/>
        <v>6203.42</v>
      </c>
      <c r="F183" s="3">
        <f t="shared" si="25"/>
        <v>3041.92</v>
      </c>
      <c r="G183" s="3">
        <f t="shared" si="21"/>
        <v>6049.9199999994107</v>
      </c>
      <c r="H183" s="3">
        <f t="shared" si="26"/>
        <v>0.32902176244118925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>
        <f ca="1">ROUND(-GD$5*(1+$B$1*($C183-$C$5)),2)</f>
        <v>9245.35</v>
      </c>
      <c r="GE183" s="3"/>
      <c r="GF183" s="3"/>
      <c r="GG183" s="3">
        <f t="shared" ca="1" si="22"/>
        <v>9245.35</v>
      </c>
    </row>
    <row r="184" spans="1:189">
      <c r="A184" s="3">
        <v>179</v>
      </c>
      <c r="B184" s="4">
        <f t="shared" si="20"/>
        <v>45058</v>
      </c>
      <c r="C184" s="5">
        <f t="shared" si="19"/>
        <v>23.361643835616437</v>
      </c>
      <c r="D184" s="3">
        <f t="shared" si="23"/>
        <v>9245.34</v>
      </c>
      <c r="E184" s="3">
        <f t="shared" si="24"/>
        <v>6214.6900000000005</v>
      </c>
      <c r="F184" s="3">
        <f t="shared" si="25"/>
        <v>3030.65</v>
      </c>
      <c r="G184" s="3">
        <f t="shared" si="21"/>
        <v>3019.2699999994106</v>
      </c>
      <c r="H184" s="3">
        <f t="shared" si="26"/>
        <v>0.32780286138599951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>
        <f ca="1">ROUND(-GE$5*(1+$B$1*($C184-$C$5)),2)</f>
        <v>9245.34</v>
      </c>
      <c r="GF184" s="3"/>
      <c r="GG184" s="3">
        <f t="shared" ca="1" si="22"/>
        <v>9245.34</v>
      </c>
    </row>
    <row r="185" spans="1:189">
      <c r="A185" s="3">
        <v>180</v>
      </c>
      <c r="B185" s="4">
        <f t="shared" si="20"/>
        <v>45089</v>
      </c>
      <c r="C185" s="5">
        <f t="shared" si="19"/>
        <v>23.446575342465753</v>
      </c>
      <c r="D185" s="3">
        <f>F185+E185</f>
        <v>9245.8899999994101</v>
      </c>
      <c r="E185" s="3">
        <f>ROUND(F185*$B$1*(C185-$C$5),2)</f>
        <v>6226.62</v>
      </c>
      <c r="F185" s="3">
        <f>G184</f>
        <v>3019.2699999994106</v>
      </c>
      <c r="G185" s="3">
        <f t="shared" si="21"/>
        <v>0</v>
      </c>
      <c r="H185" s="3">
        <f t="shared" si="26"/>
        <v>0.32655278182196845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>
        <f ca="1">ROUND(-GF$5*(1+$B$1*($C185-$C$5)),2)</f>
        <v>9245.89</v>
      </c>
      <c r="GG185" s="3">
        <f t="shared" ca="1" si="22"/>
        <v>9245.89</v>
      </c>
    </row>
    <row r="186" spans="1:189">
      <c r="B186" s="7"/>
      <c r="C186" s="3" t="s">
        <v>8</v>
      </c>
      <c r="D186" s="3"/>
      <c r="E186" s="3"/>
      <c r="F186" s="3"/>
      <c r="G186" s="3"/>
      <c r="H186" s="3"/>
      <c r="I186" s="12">
        <f t="shared" ref="I186:BT186" ca="1" si="27">XIRR(I5:I185,$B5:$B185)</f>
        <v>0.14609405398368835</v>
      </c>
      <c r="J186" s="12">
        <f t="shared" ca="1" si="27"/>
        <v>0.14520025849342344</v>
      </c>
      <c r="K186" s="12">
        <f t="shared" ca="1" si="27"/>
        <v>0.14431696534156802</v>
      </c>
      <c r="L186" s="12">
        <f t="shared" ca="1" si="27"/>
        <v>0.14347661137580875</v>
      </c>
      <c r="M186" s="12">
        <f t="shared" ca="1" si="27"/>
        <v>0.1426242172718048</v>
      </c>
      <c r="N186" s="12">
        <f t="shared" ca="1" si="27"/>
        <v>0.14181177020072941</v>
      </c>
      <c r="O186" s="12">
        <f t="shared" ca="1" si="27"/>
        <v>0.14100676178932189</v>
      </c>
      <c r="P186" s="12">
        <f t="shared" ca="1" si="27"/>
        <v>0.14023672938346862</v>
      </c>
      <c r="Q186" s="12">
        <f t="shared" ca="1" si="27"/>
        <v>0.13954393267631532</v>
      </c>
      <c r="R186" s="12">
        <f t="shared" ca="1" si="27"/>
        <v>0.13877877593040466</v>
      </c>
      <c r="S186" s="12">
        <f t="shared" ca="1" si="27"/>
        <v>0.13804387450218203</v>
      </c>
      <c r="T186" s="12">
        <f t="shared" ca="1" si="27"/>
        <v>0.13729171156883244</v>
      </c>
      <c r="U186" s="12">
        <f t="shared" ca="1" si="27"/>
        <v>0.13657158017158513</v>
      </c>
      <c r="V186" s="12">
        <f t="shared" ca="1" si="27"/>
        <v>0.13583533167839054</v>
      </c>
      <c r="W186" s="12">
        <f t="shared" ca="1" si="27"/>
        <v>0.13510622382164003</v>
      </c>
      <c r="X186" s="12">
        <f t="shared" ca="1" si="27"/>
        <v>0.13440993428230291</v>
      </c>
      <c r="Y186" s="12">
        <f t="shared" ca="1" si="27"/>
        <v>0.13369956612586978</v>
      </c>
      <c r="Z186" s="12">
        <f t="shared" ca="1" si="27"/>
        <v>0.13301900029182431</v>
      </c>
      <c r="AA186" s="12">
        <f t="shared" ca="1" si="27"/>
        <v>0.1323255240917206</v>
      </c>
      <c r="AB186" s="12">
        <f t="shared" ca="1" si="27"/>
        <v>0.13164042830467224</v>
      </c>
      <c r="AC186" s="12">
        <f t="shared" ca="1" si="27"/>
        <v>0.13102850317955014</v>
      </c>
      <c r="AD186" s="12">
        <f t="shared" ca="1" si="27"/>
        <v>0.13035951256752012</v>
      </c>
      <c r="AE186" s="12">
        <f t="shared" ca="1" si="27"/>
        <v>0.1297198832035065</v>
      </c>
      <c r="AF186" s="12">
        <f t="shared" ca="1" si="27"/>
        <v>0.12906689047813411</v>
      </c>
      <c r="AG186" s="12">
        <f t="shared" ca="1" si="27"/>
        <v>0.12844285368919373</v>
      </c>
      <c r="AH186" s="12">
        <f t="shared" ca="1" si="27"/>
        <v>0.12780597805976865</v>
      </c>
      <c r="AI186" s="12">
        <f t="shared" ca="1" si="27"/>
        <v>0.12717649340629572</v>
      </c>
      <c r="AJ186" s="12">
        <f t="shared" ca="1" si="27"/>
        <v>0.12657529711723325</v>
      </c>
      <c r="AK186" s="12">
        <f t="shared" ca="1" si="27"/>
        <v>0.12596099972724917</v>
      </c>
      <c r="AL186" s="12">
        <f t="shared" ca="1" si="27"/>
        <v>0.12537389397621154</v>
      </c>
      <c r="AM186" s="12">
        <f t="shared" ca="1" si="27"/>
        <v>0.12477421164512636</v>
      </c>
      <c r="AN186" s="12">
        <f t="shared" ca="1" si="27"/>
        <v>0.12418141961097717</v>
      </c>
      <c r="AO186" s="12">
        <f t="shared" ca="1" si="27"/>
        <v>0.12365264296531678</v>
      </c>
      <c r="AP186" s="12">
        <f t="shared" ca="1" si="27"/>
        <v>0.1230731785297394</v>
      </c>
      <c r="AQ186" s="12">
        <f t="shared" ca="1" si="27"/>
        <v>0.12251930832862853</v>
      </c>
      <c r="AR186" s="12">
        <f t="shared" ca="1" si="27"/>
        <v>0.12195329070091246</v>
      </c>
      <c r="AS186" s="12">
        <f t="shared" ca="1" si="27"/>
        <v>0.12141197323799136</v>
      </c>
      <c r="AT186" s="12">
        <f t="shared" ca="1" si="27"/>
        <v>0.1208588182926178</v>
      </c>
      <c r="AU186" s="12">
        <f t="shared" ca="1" si="27"/>
        <v>0.12031216025352479</v>
      </c>
      <c r="AV186" s="12">
        <f t="shared" ca="1" si="27"/>
        <v>0.11978904604911803</v>
      </c>
      <c r="AW186" s="12">
        <f t="shared" ca="1" si="27"/>
        <v>0.11925446391105651</v>
      </c>
      <c r="AX186" s="12">
        <f t="shared" ca="1" si="27"/>
        <v>0.11874290108680724</v>
      </c>
      <c r="AY186" s="12">
        <f t="shared" ca="1" si="27"/>
        <v>0.11821723580360413</v>
      </c>
      <c r="AZ186" s="12">
        <f t="shared" ca="1" si="27"/>
        <v>0.11769389510154726</v>
      </c>
      <c r="BA186" s="12">
        <f t="shared" ca="1" si="27"/>
        <v>0.1172094762325287</v>
      </c>
      <c r="BB186" s="12">
        <f t="shared" ca="1" si="27"/>
        <v>0.11669761538505552</v>
      </c>
      <c r="BC186" s="12">
        <f t="shared" ca="1" si="27"/>
        <v>0.11620805859565736</v>
      </c>
      <c r="BD186" s="12">
        <f t="shared" ca="1" si="27"/>
        <v>0.11570759415626525</v>
      </c>
      <c r="BE186" s="12">
        <f t="shared" ca="1" si="27"/>
        <v>0.11522839665412904</v>
      </c>
      <c r="BF186" s="12">
        <f t="shared" ca="1" si="27"/>
        <v>0.11473906636238099</v>
      </c>
      <c r="BG186" s="12">
        <f t="shared" ca="1" si="27"/>
        <v>0.11425487399101258</v>
      </c>
      <c r="BH186" s="12">
        <f t="shared" ca="1" si="27"/>
        <v>0.11379122138023379</v>
      </c>
      <c r="BI186" s="12">
        <f t="shared" ca="1" si="27"/>
        <v>0.11331749558448792</v>
      </c>
      <c r="BJ186" s="12">
        <f t="shared" ca="1" si="27"/>
        <v>0.11286358237266542</v>
      </c>
      <c r="BK186" s="12">
        <f t="shared" ca="1" si="27"/>
        <v>0.11240172982215879</v>
      </c>
      <c r="BL186" s="12">
        <f t="shared" ca="1" si="27"/>
        <v>0.11194711327552795</v>
      </c>
      <c r="BM186" s="12">
        <f t="shared" ca="1" si="27"/>
        <v>0.11154053807258604</v>
      </c>
      <c r="BN186" s="12">
        <f t="shared" ca="1" si="27"/>
        <v>0.1110948383808136</v>
      </c>
      <c r="BO186" s="12">
        <f t="shared" ca="1" si="27"/>
        <v>0.11066754460334777</v>
      </c>
      <c r="BP186" s="12">
        <f t="shared" ca="1" si="27"/>
        <v>0.11023058295249941</v>
      </c>
      <c r="BQ186" s="12">
        <f t="shared" ca="1" si="27"/>
        <v>0.10981157422065735</v>
      </c>
      <c r="BR186" s="12">
        <f t="shared" ca="1" si="27"/>
        <v>0.109382826089859</v>
      </c>
      <c r="BS186" s="12">
        <f t="shared" ca="1" si="27"/>
        <v>0.10895847678184509</v>
      </c>
      <c r="BT186" s="12">
        <f t="shared" ca="1" si="27"/>
        <v>0.10855138897895814</v>
      </c>
      <c r="BU186" s="12">
        <f t="shared" ref="BU186:EF186" ca="1" si="28">XIRR(BU5:BU185,$B5:$B185)</f>
        <v>0.10813494324684145</v>
      </c>
      <c r="BV186" s="12">
        <f t="shared" ca="1" si="28"/>
        <v>0.10773568749427798</v>
      </c>
      <c r="BW186" s="12">
        <f t="shared" ca="1" si="28"/>
        <v>0.10732704997062684</v>
      </c>
      <c r="BX186" s="12">
        <f t="shared" ca="1" si="28"/>
        <v>0.10692208409309387</v>
      </c>
      <c r="BY186" s="12">
        <f t="shared" ca="1" si="28"/>
        <v>0.10655984282493594</v>
      </c>
      <c r="BZ186" s="12">
        <f t="shared" ca="1" si="28"/>
        <v>0.10616202950477602</v>
      </c>
      <c r="CA186" s="12">
        <f t="shared" ca="1" si="28"/>
        <v>0.10578083395957949</v>
      </c>
      <c r="CB186" s="12">
        <f t="shared" ca="1" si="28"/>
        <v>0.10539050698280336</v>
      </c>
      <c r="CC186" s="12">
        <f t="shared" ca="1" si="28"/>
        <v>0.10501608252525332</v>
      </c>
      <c r="CD186" s="12">
        <f t="shared" ca="1" si="28"/>
        <v>0.10463253855705262</v>
      </c>
      <c r="CE186" s="12">
        <f t="shared" ca="1" si="28"/>
        <v>0.10425265431404115</v>
      </c>
      <c r="CF186" s="12">
        <f t="shared" ca="1" si="28"/>
        <v>0.10388821959495542</v>
      </c>
      <c r="CG186" s="12">
        <f t="shared" ca="1" si="28"/>
        <v>0.10351504683494567</v>
      </c>
      <c r="CH186" s="12">
        <f t="shared" ca="1" si="28"/>
        <v>0.10315706133842467</v>
      </c>
      <c r="CI186" s="12">
        <f t="shared" ca="1" si="28"/>
        <v>0.10279050469398501</v>
      </c>
      <c r="CJ186" s="12">
        <f t="shared" ca="1" si="28"/>
        <v>0.10242698788642884</v>
      </c>
      <c r="CK186" s="12">
        <f t="shared" ca="1" si="28"/>
        <v>0.10210151076316834</v>
      </c>
      <c r="CL186" s="12">
        <f t="shared" ca="1" si="28"/>
        <v>0.10174407362937926</v>
      </c>
      <c r="CM186" s="12">
        <f t="shared" ca="1" si="28"/>
        <v>0.10140115618705747</v>
      </c>
      <c r="CN186" s="12">
        <f t="shared" ca="1" si="28"/>
        <v>0.10104995369911193</v>
      </c>
      <c r="CO186" s="12">
        <f t="shared" ca="1" si="28"/>
        <v>0.10071288943290707</v>
      </c>
      <c r="CP186" s="12">
        <f t="shared" ca="1" si="28"/>
        <v>0.10036746859550477</v>
      </c>
      <c r="CQ186" s="12">
        <f t="shared" ca="1" si="28"/>
        <v>0.10002506375312809</v>
      </c>
      <c r="CR186" s="12">
        <f t="shared" ca="1" si="28"/>
        <v>9.9696320295333846E-2</v>
      </c>
      <c r="CS186" s="12">
        <f t="shared" ca="1" si="28"/>
        <v>9.9359685182571433E-2</v>
      </c>
      <c r="CT186" s="12">
        <f t="shared" ca="1" si="28"/>
        <v>9.903644919395449E-2</v>
      </c>
      <c r="CU186" s="12">
        <f t="shared" ca="1" si="28"/>
        <v>9.8704296350479143E-2</v>
      </c>
      <c r="CV186" s="12">
        <f t="shared" ca="1" si="28"/>
        <v>9.8373657464981085E-2</v>
      </c>
      <c r="CW186" s="12">
        <f t="shared" ca="1" si="28"/>
        <v>9.8066776990890531E-2</v>
      </c>
      <c r="CX186" s="12">
        <f t="shared" ca="1" si="28"/>
        <v>9.7741490602493292E-2</v>
      </c>
      <c r="CY186" s="12">
        <f t="shared" ca="1" si="28"/>
        <v>9.7429186105728149E-2</v>
      </c>
      <c r="CZ186" s="12">
        <f t="shared" ca="1" si="28"/>
        <v>9.7109109163284302E-2</v>
      </c>
      <c r="DA186" s="12">
        <f t="shared" ca="1" si="28"/>
        <v>9.6802002191543585E-2</v>
      </c>
      <c r="DB186" s="12">
        <f t="shared" ca="1" si="28"/>
        <v>9.6487039327621454E-2</v>
      </c>
      <c r="DC186" s="12">
        <f t="shared" ca="1" si="28"/>
        <v>9.6174854040145863E-2</v>
      </c>
      <c r="DD186" s="12">
        <f t="shared" ca="1" si="28"/>
        <v>9.5874932408332836E-2</v>
      </c>
      <c r="DE186" s="12">
        <f t="shared" ca="1" si="28"/>
        <v>9.55676645040512E-2</v>
      </c>
      <c r="DF186" s="12">
        <f t="shared" ca="1" si="28"/>
        <v>9.5272597670555112E-2</v>
      </c>
      <c r="DG186" s="12">
        <f t="shared" ca="1" si="28"/>
        <v>9.4970819354057281E-2</v>
      </c>
      <c r="DH186" s="12">
        <f t="shared" ca="1" si="28"/>
        <v>9.4672420620918282E-2</v>
      </c>
      <c r="DI186" s="12">
        <f t="shared" ca="1" si="28"/>
        <v>9.4405075907707206E-2</v>
      </c>
      <c r="DJ186" s="12">
        <f t="shared" ca="1" si="28"/>
        <v>9.4111129641532912E-2</v>
      </c>
      <c r="DK186" s="12">
        <f t="shared" ca="1" si="28"/>
        <v>9.3828818202018716E-2</v>
      </c>
      <c r="DL186" s="12">
        <f t="shared" ca="1" si="28"/>
        <v>9.3539378046989433E-2</v>
      </c>
      <c r="DM186" s="12">
        <f t="shared" ca="1" si="28"/>
        <v>9.3261358141899106E-2</v>
      </c>
      <c r="DN186" s="12">
        <f t="shared" ca="1" si="28"/>
        <v>9.2976227402687101E-2</v>
      </c>
      <c r="DO186" s="12">
        <f t="shared" ca="1" si="28"/>
        <v>9.2693236470222498E-2</v>
      </c>
      <c r="DP186" s="12">
        <f t="shared" ca="1" si="28"/>
        <v>9.2421326041221608E-2</v>
      </c>
      <c r="DQ186" s="12">
        <f t="shared" ca="1" si="28"/>
        <v>9.2142459750175473E-2</v>
      </c>
      <c r="DR186" s="12">
        <f t="shared" ca="1" si="28"/>
        <v>9.1874572634696935E-2</v>
      </c>
      <c r="DS186" s="12">
        <f t="shared" ca="1" si="28"/>
        <v>9.15998250246048E-2</v>
      </c>
      <c r="DT186" s="12">
        <f t="shared" ca="1" si="28"/>
        <v>9.1327092051506048E-2</v>
      </c>
      <c r="DU186" s="12">
        <f t="shared" ca="1" si="28"/>
        <v>9.1082373261451743E-2</v>
      </c>
      <c r="DV186" s="12">
        <f t="shared" ca="1" si="28"/>
        <v>9.0813472867012038E-2</v>
      </c>
      <c r="DW186" s="12">
        <f t="shared" ca="1" si="28"/>
        <v>9.055503904819491E-2</v>
      </c>
      <c r="DX186" s="12">
        <f t="shared" ca="1" si="28"/>
        <v>9.0289893746376054E-2</v>
      </c>
      <c r="DY186" s="12">
        <f t="shared" ca="1" si="28"/>
        <v>9.0035155415534987E-2</v>
      </c>
      <c r="DZ186" s="12">
        <f t="shared" ca="1" si="28"/>
        <v>8.9773735404014593E-2</v>
      </c>
      <c r="EA186" s="12">
        <f t="shared" ca="1" si="28"/>
        <v>8.9514270424842862E-2</v>
      </c>
      <c r="EB186" s="12">
        <f t="shared" ca="1" si="28"/>
        <v>8.9264824986457852E-2</v>
      </c>
      <c r="EC186" s="12">
        <f t="shared" ca="1" si="28"/>
        <v>8.900898993015291E-2</v>
      </c>
      <c r="ED186" s="12">
        <f t="shared" ca="1" si="28"/>
        <v>8.8763019442558308E-2</v>
      </c>
      <c r="EE186" s="12">
        <f t="shared" ca="1" si="28"/>
        <v>8.8510665297508243E-2</v>
      </c>
      <c r="EF186" s="12">
        <f t="shared" ca="1" si="28"/>
        <v>8.8260033726692194E-2</v>
      </c>
      <c r="EG186" s="12">
        <f t="shared" ref="EG186:GD186" ca="1" si="29">XIRR(EG5:EG185,$B5:$B185)</f>
        <v>8.8035187125205999E-2</v>
      </c>
      <c r="EH186" s="12">
        <f t="shared" ca="1" si="29"/>
        <v>8.7787911295890822E-2</v>
      </c>
      <c r="EI186" s="12">
        <f t="shared" ca="1" si="29"/>
        <v>8.7550297379493727E-2</v>
      </c>
      <c r="EJ186" s="12">
        <f t="shared" ca="1" si="29"/>
        <v>8.7306347489357006E-2</v>
      </c>
      <c r="EK186" s="12">
        <f t="shared" ca="1" si="29"/>
        <v>8.707185685634615E-2</v>
      </c>
      <c r="EL186" s="12">
        <f t="shared" ca="1" si="29"/>
        <v>8.683114945888519E-2</v>
      </c>
      <c r="EM186" s="12">
        <f t="shared" ca="1" si="29"/>
        <v>8.6592093110084561E-2</v>
      </c>
      <c r="EN186" s="12">
        <f t="shared" ca="1" si="29"/>
        <v>8.6362317204475417E-2</v>
      </c>
      <c r="EO186" s="12">
        <f t="shared" ca="1" si="29"/>
        <v>8.6126491427421556E-2</v>
      </c>
      <c r="EP186" s="12">
        <f t="shared" ca="1" si="29"/>
        <v>8.5899707674980161E-2</v>
      </c>
      <c r="EQ186" s="12">
        <f t="shared" ca="1" si="29"/>
        <v>8.5666427016258234E-2</v>
      </c>
      <c r="ER186" s="12">
        <f t="shared" ca="1" si="29"/>
        <v>8.543407022953034E-2</v>
      </c>
      <c r="ES186" s="12">
        <f t="shared" ca="1" si="29"/>
        <v>8.5218104720115664E-2</v>
      </c>
      <c r="ET186" s="12">
        <f t="shared" ca="1" si="29"/>
        <v>8.4988835453987138E-2</v>
      </c>
      <c r="EU186" s="12">
        <f t="shared" ca="1" si="29"/>
        <v>8.4768339991569519E-2</v>
      </c>
      <c r="EV186" s="12">
        <f t="shared" ca="1" si="29"/>
        <v>8.4541967511177082E-2</v>
      </c>
      <c r="EW186" s="12">
        <f t="shared" ca="1" si="29"/>
        <v>8.4324255585670499E-2</v>
      </c>
      <c r="EX186" s="12">
        <f t="shared" ca="1" si="29"/>
        <v>8.4100833535194403E-2</v>
      </c>
      <c r="EY186" s="12">
        <f t="shared" ca="1" si="29"/>
        <v>8.38788777589798E-2</v>
      </c>
      <c r="EZ186" s="12">
        <f t="shared" ca="1" si="29"/>
        <v>8.3665397763252256E-2</v>
      </c>
      <c r="FA186" s="12">
        <f t="shared" ca="1" si="29"/>
        <v>8.3446297049522403E-2</v>
      </c>
      <c r="FB186" s="12">
        <f t="shared" ca="1" si="29"/>
        <v>8.3235582709312458E-2</v>
      </c>
      <c r="FC186" s="12">
        <f t="shared" ca="1" si="29"/>
        <v>8.3019593358039878E-2</v>
      </c>
      <c r="FD186" s="12">
        <f t="shared" ca="1" si="29"/>
        <v>8.2805582880973824E-2</v>
      </c>
      <c r="FE186" s="12">
        <f t="shared" ca="1" si="29"/>
        <v>8.2613453269004822E-2</v>
      </c>
      <c r="FF186" s="12">
        <f t="shared" ca="1" si="29"/>
        <v>8.2402035593986497E-2</v>
      </c>
      <c r="FG186" s="12">
        <f t="shared" ca="1" si="29"/>
        <v>8.2198664546012878E-2</v>
      </c>
      <c r="FH186" s="12">
        <f t="shared" ca="1" si="29"/>
        <v>8.1989839673042311E-2</v>
      </c>
      <c r="FI186" s="12">
        <f t="shared" ca="1" si="29"/>
        <v>8.1788942217826829E-2</v>
      </c>
      <c r="FJ186" s="12">
        <f t="shared" ca="1" si="29"/>
        <v>8.1582602858543407E-2</v>
      </c>
      <c r="FK186" s="12">
        <f t="shared" ca="1" si="29"/>
        <v>8.1377622485160825E-2</v>
      </c>
      <c r="FL186" s="12">
        <f t="shared" ca="1" si="29"/>
        <v>8.1180378794670133E-2</v>
      </c>
      <c r="FM186" s="12">
        <f t="shared" ca="1" si="29"/>
        <v>8.0977860093116777E-2</v>
      </c>
      <c r="FN186" s="12">
        <f t="shared" ca="1" si="29"/>
        <v>8.078296482563023E-2</v>
      </c>
      <c r="FO186" s="12">
        <f t="shared" ca="1" si="29"/>
        <v>8.0582806468009985E-2</v>
      </c>
      <c r="FP186" s="12">
        <f t="shared" ca="1" si="29"/>
        <v>8.0383875966072105E-2</v>
      </c>
      <c r="FQ186" s="12">
        <f t="shared" ca="1" si="29"/>
        <v>8.0205288529396082E-2</v>
      </c>
      <c r="FR186" s="12">
        <f t="shared" ca="1" si="29"/>
        <v>8.0008623003959681E-2</v>
      </c>
      <c r="FS186" s="12">
        <f t="shared" ca="1" si="29"/>
        <v>7.9819431900978122E-2</v>
      </c>
      <c r="FT186" s="12">
        <f t="shared" ca="1" si="29"/>
        <v>7.9625114798545851E-2</v>
      </c>
      <c r="FU186" s="12">
        <f t="shared" ca="1" si="29"/>
        <v>7.9438129067420982E-2</v>
      </c>
      <c r="FV186" s="12">
        <f t="shared" ca="1" si="29"/>
        <v>7.9246011376380945E-2</v>
      </c>
      <c r="FW186" s="12">
        <f t="shared" ca="1" si="29"/>
        <v>7.9055073857307451E-2</v>
      </c>
      <c r="FX186" s="12">
        <f t="shared" ca="1" si="29"/>
        <v>7.8871324658393874E-2</v>
      </c>
      <c r="FY186" s="12">
        <f t="shared" ca="1" si="29"/>
        <v>7.8682598471641552E-2</v>
      </c>
      <c r="FZ186" s="12">
        <f t="shared" ca="1" si="29"/>
        <v>7.8501006960868855E-2</v>
      </c>
      <c r="GA186" s="12">
        <f t="shared" ca="1" si="29"/>
        <v>7.8314420580863978E-2</v>
      </c>
      <c r="GB186" s="12">
        <f t="shared" ca="1" si="29"/>
        <v>7.812890708446503E-2</v>
      </c>
      <c r="GC186" s="12">
        <f t="shared" ca="1" si="29"/>
        <v>7.7962294220924391E-2</v>
      </c>
      <c r="GD186" s="12">
        <f t="shared" ca="1" si="29"/>
        <v>7.7778819203376787E-2</v>
      </c>
      <c r="GE186" s="12">
        <f ca="1">XIRR(GE5:GE185,$B5:$B185)</f>
        <v>7.7602204680442821E-2</v>
      </c>
      <c r="GF186" s="12">
        <f ca="1">XIRR(GF5:GF185,$B5:$B185)</f>
        <v>7.742083966732026E-2</v>
      </c>
      <c r="GG186" s="3"/>
    </row>
    <row r="187" spans="1:189">
      <c r="D187" s="6"/>
    </row>
  </sheetData>
  <mergeCells count="4">
    <mergeCell ref="I3:GF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Графики закон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2022-08-09T12:46:24Z</dcterms:created>
  <dcterms:modified xsi:type="dcterms:W3CDTF">2022-08-09T15:28:07Z</dcterms:modified>
</cp:coreProperties>
</file>